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10" activeTab="0"/>
  </bookViews>
  <sheets>
    <sheet name="TOD Pace Plan" sheetId="1" r:id="rId1"/>
    <sheet name="Carry Sheet" sheetId="2" r:id="rId2"/>
  </sheets>
  <definedNames>
    <definedName name="_xlnm.Print_Area" localSheetId="0">'TOD Pace Plan'!$A:$Q</definedName>
  </definedNames>
  <calcPr fullCalcOnLoad="1"/>
</workbook>
</file>

<file path=xl/sharedStrings.xml><?xml version="1.0" encoding="utf-8"?>
<sst xmlns="http://schemas.openxmlformats.org/spreadsheetml/2006/main" count="442" uniqueCount="214">
  <si>
    <t>Time of Day Plan</t>
  </si>
  <si>
    <t xml:space="preserve">Distance </t>
  </si>
  <si>
    <t>24-Hour</t>
  </si>
  <si>
    <t>27-Hour</t>
  </si>
  <si>
    <t xml:space="preserve">30-Hour </t>
  </si>
  <si>
    <t>30-Hour</t>
  </si>
  <si>
    <t>At cutoff</t>
  </si>
  <si>
    <t>Miles</t>
  </si>
  <si>
    <t>Elev.</t>
  </si>
  <si>
    <t>2 next A/S</t>
  </si>
  <si>
    <t>to next</t>
  </si>
  <si>
    <t>Runner</t>
  </si>
  <si>
    <t>Cutoff</t>
  </si>
  <si>
    <t>Start at Squaw Valley</t>
  </si>
  <si>
    <t>5:00 AM</t>
  </si>
  <si>
    <t xml:space="preserve">The Escarpment </t>
  </si>
  <si>
    <t xml:space="preserve">Lyon Ridge </t>
  </si>
  <si>
    <t xml:space="preserve">Red Star Ridge </t>
  </si>
  <si>
    <t>10:00 AM</t>
  </si>
  <si>
    <t xml:space="preserve">Robinson Flat </t>
  </si>
  <si>
    <t xml:space="preserve">Deep Canyon </t>
  </si>
  <si>
    <t xml:space="preserve">Dusty Corners </t>
  </si>
  <si>
    <t xml:space="preserve">Last Chance </t>
  </si>
  <si>
    <t>5:15 PM</t>
  </si>
  <si>
    <t>Deadwood Canyon (No A/S)</t>
  </si>
  <si>
    <t xml:space="preserve">Devil's Thumb </t>
  </si>
  <si>
    <t>6:45 PM</t>
  </si>
  <si>
    <t xml:space="preserve">El Dorado Creek </t>
  </si>
  <si>
    <t xml:space="preserve">Michigan Bluff </t>
  </si>
  <si>
    <t>9:30 PM</t>
  </si>
  <si>
    <t xml:space="preserve">Bath Road </t>
  </si>
  <si>
    <t xml:space="preserve">Foresthill </t>
  </si>
  <si>
    <t>11:45 PM</t>
  </si>
  <si>
    <t xml:space="preserve">California St. #1 (Dardanelles) </t>
  </si>
  <si>
    <t xml:space="preserve">California St. #2 (Peachstone) </t>
  </si>
  <si>
    <t>2:15 AM</t>
  </si>
  <si>
    <t xml:space="preserve">California St. #3 (Ford's Bar) </t>
  </si>
  <si>
    <t>3:15 AM</t>
  </si>
  <si>
    <t xml:space="preserve">Green Gate (McCrary Bend) </t>
  </si>
  <si>
    <t>5:40 AM</t>
  </si>
  <si>
    <t xml:space="preserve">Auburn Lake Trails </t>
  </si>
  <si>
    <t>7:00 AM</t>
  </si>
  <si>
    <t xml:space="preserve">Brown's Ravine </t>
  </si>
  <si>
    <t>8:30 AM</t>
  </si>
  <si>
    <t xml:space="preserve">Highway 49 </t>
  </si>
  <si>
    <t>9:15 AM</t>
  </si>
  <si>
    <t xml:space="preserve">No Hands Bridge </t>
  </si>
  <si>
    <t xml:space="preserve">Robie Point </t>
  </si>
  <si>
    <t>4:40 AM</t>
  </si>
  <si>
    <t xml:space="preserve">Placer High School </t>
  </si>
  <si>
    <t>11:00 AM</t>
  </si>
  <si>
    <t>Start - Squaw Valley</t>
  </si>
  <si>
    <t>Twilight</t>
  </si>
  <si>
    <t>5:04AM</t>
  </si>
  <si>
    <t>9:03PM</t>
  </si>
  <si>
    <t>Sunrise/set</t>
  </si>
  <si>
    <t>5:36AM</t>
  </si>
  <si>
    <t>8:31PM</t>
  </si>
  <si>
    <t>56 F</t>
  </si>
  <si>
    <t>(32-88)</t>
  </si>
  <si>
    <t>76 F</t>
  </si>
  <si>
    <t>(57-119)</t>
  </si>
  <si>
    <t>Finish - Auburn</t>
  </si>
  <si>
    <t>5:08AM</t>
  </si>
  <si>
    <t>9:06PM</t>
  </si>
  <si>
    <t>5:41AM</t>
  </si>
  <si>
    <t>8:34PM</t>
  </si>
  <si>
    <t>69 F</t>
  </si>
  <si>
    <t>(48-86)</t>
  </si>
  <si>
    <t>101 F</t>
  </si>
  <si>
    <t>(71-122)</t>
  </si>
  <si>
    <t xml:space="preserve">Miles </t>
  </si>
  <si>
    <t xml:space="preserve">Elev(ft) </t>
  </si>
  <si>
    <t>Light from 5AM-9PM</t>
  </si>
  <si>
    <t>2 next</t>
  </si>
  <si>
    <t>time2nxt</t>
  </si>
  <si>
    <t>6:05 A</t>
  </si>
  <si>
    <t>6:10 A</t>
  </si>
  <si>
    <t>10:00 A</t>
  </si>
  <si>
    <t>2:40 P</t>
  </si>
  <si>
    <t>3:50 P</t>
  </si>
  <si>
    <t>5:15 P</t>
  </si>
  <si>
    <t>Deadwood Cyn (No A/S)</t>
  </si>
  <si>
    <t>Deadwood Cyn(No Aid)</t>
  </si>
  <si>
    <t>4:05 P</t>
  </si>
  <si>
    <t>6:45 P</t>
  </si>
  <si>
    <t>9:30 P</t>
  </si>
  <si>
    <t>6:10 P</t>
  </si>
  <si>
    <t>6:30 P</t>
  </si>
  <si>
    <t>11:45 P</t>
  </si>
  <si>
    <t xml:space="preserve">27-Hour </t>
  </si>
  <si>
    <t xml:space="preserve">Dardanelles </t>
  </si>
  <si>
    <t>11:20 P</t>
  </si>
  <si>
    <t xml:space="preserve">Peachstone </t>
  </si>
  <si>
    <t>2:15 A</t>
  </si>
  <si>
    <t xml:space="preserve">Ford's Bar </t>
  </si>
  <si>
    <t>3:15 A</t>
  </si>
  <si>
    <t xml:space="preserve">Rucky Chucky </t>
  </si>
  <si>
    <t>5:00 A</t>
  </si>
  <si>
    <t>Green Gate</t>
  </si>
  <si>
    <t>5:40 A</t>
  </si>
  <si>
    <t>7:00 A</t>
  </si>
  <si>
    <t>4:40 A</t>
  </si>
  <si>
    <t>7:35 A</t>
  </si>
  <si>
    <t>8:30 A</t>
  </si>
  <si>
    <t>9:15 A</t>
  </si>
  <si>
    <t>10:25 A</t>
  </si>
  <si>
    <t>10:35 A</t>
  </si>
  <si>
    <t>8:00 A</t>
  </si>
  <si>
    <t>11:00 A</t>
  </si>
  <si>
    <t>Crew Access</t>
  </si>
  <si>
    <t>Yes</t>
  </si>
  <si>
    <t>Yes: multiple</t>
  </si>
  <si>
    <t>No</t>
  </si>
  <si>
    <t>Discouraged</t>
  </si>
  <si>
    <t>Yes: shuttle</t>
  </si>
  <si>
    <t>Yes (one)</t>
  </si>
  <si>
    <t>OK&gt;8pm</t>
  </si>
  <si>
    <t>Foot Access</t>
  </si>
  <si>
    <t>Yes: mult.</t>
  </si>
  <si>
    <t>OK</t>
  </si>
  <si>
    <t>Yes: mutiple</t>
  </si>
  <si>
    <t>Medical</t>
  </si>
  <si>
    <t xml:space="preserve"> Check</t>
  </si>
  <si>
    <t>Supply</t>
  </si>
  <si>
    <t xml:space="preserve"> Drop</t>
  </si>
  <si>
    <t>Pacer</t>
  </si>
  <si>
    <t xml:space="preserve"> Change</t>
  </si>
  <si>
    <t>Foot access</t>
  </si>
  <si>
    <t>Little Bald Mountain</t>
  </si>
  <si>
    <t>11:40 A</t>
  </si>
  <si>
    <t>5:00 P</t>
  </si>
  <si>
    <t>8:40 P</t>
  </si>
  <si>
    <t>9:15 P</t>
  </si>
  <si>
    <t>10:40 P</t>
  </si>
  <si>
    <t>12:55 A</t>
  </si>
  <si>
    <t>4:05 A</t>
  </si>
  <si>
    <t>6:25 P</t>
  </si>
  <si>
    <t>7:50 P</t>
  </si>
  <si>
    <t>9:20 P</t>
  </si>
  <si>
    <t>6:55 A</t>
  </si>
  <si>
    <t>5:25 P</t>
  </si>
  <si>
    <t>1:00 A</t>
  </si>
  <si>
    <t>12:00 P</t>
  </si>
  <si>
    <t>1:25 P</t>
  </si>
  <si>
    <t xml:space="preserve">River Cross (Rucky Chucky) </t>
  </si>
  <si>
    <t>Extremely Difficult Cutoff to Next Aid</t>
  </si>
  <si>
    <t>Extremely Difficult Cutoff to Next Aid Station</t>
  </si>
  <si>
    <t>pace2next</t>
  </si>
  <si>
    <t>net2nxt</t>
  </si>
  <si>
    <t>2:20 A</t>
  </si>
  <si>
    <t>6:00 A</t>
  </si>
  <si>
    <t>7:45 A</t>
  </si>
  <si>
    <t>2:00 P</t>
  </si>
  <si>
    <t>4:25 P</t>
  </si>
  <si>
    <t>5:30 P</t>
  </si>
  <si>
    <t>7:00 P</t>
  </si>
  <si>
    <t>11:00 P</t>
  </si>
  <si>
    <t>11:40 P</t>
  </si>
  <si>
    <t>4:10 A</t>
  </si>
  <si>
    <t>WS</t>
  </si>
  <si>
    <t>7:10 A</t>
  </si>
  <si>
    <t>9:50 A</t>
  </si>
  <si>
    <t>1:40 P</t>
  </si>
  <si>
    <t>2:15 P</t>
  </si>
  <si>
    <t>8:50 A</t>
  </si>
  <si>
    <t>3:40 P</t>
  </si>
  <si>
    <t>7:45 P</t>
  </si>
  <si>
    <t>8:10 P</t>
  </si>
  <si>
    <t>9:50 P</t>
  </si>
  <si>
    <t>9:20 PM</t>
  </si>
  <si>
    <t>9:50 PM</t>
  </si>
  <si>
    <t>11:05 PM</t>
  </si>
  <si>
    <t>9:45 A</t>
  </si>
  <si>
    <t>12:35 P</t>
  </si>
  <si>
    <t>2:10 P</t>
  </si>
  <si>
    <t>2:45 P</t>
  </si>
  <si>
    <t>7:25 P</t>
  </si>
  <si>
    <t>10:10 A</t>
  </si>
  <si>
    <t>11:05 A</t>
  </si>
  <si>
    <t>12:20 P</t>
  </si>
  <si>
    <t>3:15 P</t>
  </si>
  <si>
    <t>3:55 P</t>
  </si>
  <si>
    <t>1:45 A</t>
  </si>
  <si>
    <t>3:35 A</t>
  </si>
  <si>
    <t>11:35 A</t>
  </si>
  <si>
    <t>1:00 P</t>
  </si>
  <si>
    <t>4:20 P</t>
  </si>
  <si>
    <t>5:05 P</t>
  </si>
  <si>
    <t>11:05 P</t>
  </si>
  <si>
    <t>12:40 A</t>
  </si>
  <si>
    <t>1:25 A</t>
  </si>
  <si>
    <t>3:10 A</t>
  </si>
  <si>
    <t>10:05 A</t>
  </si>
  <si>
    <t>12:10 P</t>
  </si>
  <si>
    <t>3:10 P</t>
  </si>
  <si>
    <t>6:35 P</t>
  </si>
  <si>
    <t>9:00 P</t>
  </si>
  <si>
    <t>9:35 P</t>
  </si>
  <si>
    <t>1:10 A</t>
  </si>
  <si>
    <t>2:25 A</t>
  </si>
  <si>
    <t>3:20 A</t>
  </si>
  <si>
    <t>2:25 P</t>
  </si>
  <si>
    <t>7:15 A</t>
  </si>
  <si>
    <t>up2next</t>
  </si>
  <si>
    <t>dn2next</t>
  </si>
  <si>
    <t>8:25 A</t>
  </si>
  <si>
    <t>8:40 A</t>
  </si>
  <si>
    <t>8:55 A</t>
  </si>
  <si>
    <t>7:25 A</t>
  </si>
  <si>
    <t>Ken Ward - Corvallis, OR</t>
  </si>
  <si>
    <t>ken.ward@hp.com</t>
  </si>
  <si>
    <t>Ave.Low (Range)</t>
  </si>
  <si>
    <t>Ave.High (Range)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</si>
</sst>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2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 quotePrefix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vertical="top"/>
    </xf>
    <xf numFmtId="20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 vertical="top"/>
    </xf>
    <xf numFmtId="21" fontId="4" fillId="0" borderId="2" xfId="0" applyNumberFormat="1" applyFont="1" applyBorder="1" applyAlignment="1">
      <alignment horizontal="center"/>
    </xf>
    <xf numFmtId="18" fontId="4" fillId="0" borderId="3" xfId="0" applyNumberFormat="1" applyFont="1" applyBorder="1" applyAlignment="1">
      <alignment horizontal="left" vertical="top"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18" fontId="4" fillId="0" borderId="3" xfId="0" applyNumberFormat="1" applyFont="1" applyBorder="1" applyAlignment="1" quotePrefix="1">
      <alignment horizontal="center" vertical="top"/>
    </xf>
    <xf numFmtId="0" fontId="4" fillId="0" borderId="6" xfId="0" applyFont="1" applyBorder="1" applyAlignment="1">
      <alignment vertical="top"/>
    </xf>
    <xf numFmtId="0" fontId="4" fillId="0" borderId="7" xfId="0" applyFont="1" applyBorder="1" applyAlignment="1">
      <alignment horizontal="center"/>
    </xf>
    <xf numFmtId="0" fontId="4" fillId="0" borderId="0" xfId="0" applyFont="1" applyAlignment="1" quotePrefix="1">
      <alignment horizontal="center"/>
    </xf>
    <xf numFmtId="18" fontId="4" fillId="0" borderId="4" xfId="0" applyNumberFormat="1" applyFont="1" applyBorder="1" applyAlignment="1">
      <alignment horizontal="left" vertical="top"/>
    </xf>
    <xf numFmtId="18" fontId="4" fillId="0" borderId="5" xfId="0" applyNumberFormat="1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18" fontId="4" fillId="0" borderId="0" xfId="0" applyNumberFormat="1" applyFont="1" applyAlignment="1" quotePrefix="1">
      <alignment horizontal="center"/>
    </xf>
    <xf numFmtId="20" fontId="4" fillId="0" borderId="0" xfId="0" applyNumberFormat="1" applyFont="1" applyAlignment="1" quotePrefix="1">
      <alignment horizontal="center"/>
    </xf>
    <xf numFmtId="0" fontId="0" fillId="0" borderId="2" xfId="0" applyFont="1" applyBorder="1" applyAlignment="1">
      <alignment/>
    </xf>
    <xf numFmtId="18" fontId="4" fillId="0" borderId="2" xfId="0" applyNumberFormat="1" applyFont="1" applyBorder="1" applyAlignment="1">
      <alignment horizontal="left" vertical="top"/>
    </xf>
    <xf numFmtId="20" fontId="4" fillId="2" borderId="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20" fontId="5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8" fontId="6" fillId="0" borderId="3" xfId="0" applyNumberFormat="1" applyFont="1" applyBorder="1" applyAlignment="1">
      <alignment horizontal="left" vertical="top"/>
    </xf>
    <xf numFmtId="20" fontId="4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" xfId="0" applyFont="1" applyBorder="1" applyAlignment="1" quotePrefix="1">
      <alignment horizontal="left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8" fontId="4" fillId="0" borderId="7" xfId="0" applyNumberFormat="1" applyFont="1" applyBorder="1" applyAlignment="1" quotePrefix="1">
      <alignment horizontal="left" vertical="top"/>
    </xf>
    <xf numFmtId="0" fontId="4" fillId="0" borderId="2" xfId="0" applyFont="1" applyBorder="1" applyAlignment="1">
      <alignment/>
    </xf>
    <xf numFmtId="18" fontId="4" fillId="0" borderId="8" xfId="0" applyNumberFormat="1" applyFont="1" applyBorder="1" applyAlignment="1" quotePrefix="1">
      <alignment horizontal="left" vertical="top"/>
    </xf>
    <xf numFmtId="18" fontId="4" fillId="0" borderId="9" xfId="0" applyNumberFormat="1" applyFont="1" applyBorder="1" applyAlignment="1" quotePrefix="1">
      <alignment horizontal="left" vertical="top"/>
    </xf>
    <xf numFmtId="0" fontId="7" fillId="0" borderId="7" xfId="0" applyFont="1" applyBorder="1" applyAlignment="1">
      <alignment horizontal="center"/>
    </xf>
    <xf numFmtId="20" fontId="0" fillId="0" borderId="0" xfId="0" applyNumberFormat="1" applyFont="1" applyAlignment="1">
      <alignment/>
    </xf>
    <xf numFmtId="0" fontId="4" fillId="3" borderId="3" xfId="0" applyFont="1" applyFill="1" applyBorder="1" applyAlignment="1">
      <alignment/>
    </xf>
    <xf numFmtId="0" fontId="4" fillId="3" borderId="8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20" fontId="4" fillId="3" borderId="3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left"/>
    </xf>
    <xf numFmtId="20" fontId="4" fillId="3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5" fillId="0" borderId="1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3" xfId="0" applyFont="1" applyFill="1" applyBorder="1" applyAlignment="1" quotePrefix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2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top"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5" xfId="0" applyFont="1" applyBorder="1" applyAlignment="1">
      <alignment horizontal="center" vertical="top"/>
    </xf>
    <xf numFmtId="20" fontId="4" fillId="2" borderId="2" xfId="0" applyNumberFormat="1" applyFont="1" applyFill="1" applyBorder="1" applyAlignment="1">
      <alignment horizontal="center"/>
    </xf>
    <xf numFmtId="18" fontId="4" fillId="0" borderId="3" xfId="0" applyNumberFormat="1" applyFont="1" applyBorder="1" applyAlignment="1" quotePrefix="1">
      <alignment horizontal="left" vertical="top"/>
    </xf>
    <xf numFmtId="0" fontId="4" fillId="0" borderId="2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0" xfId="0" applyFill="1" applyAlignment="1">
      <alignment/>
    </xf>
    <xf numFmtId="20" fontId="0" fillId="0" borderId="2" xfId="0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20" fontId="4" fillId="0" borderId="2" xfId="0" applyNumberFormat="1" applyFont="1" applyFill="1" applyBorder="1" applyAlignment="1">
      <alignment horizontal="center"/>
    </xf>
    <xf numFmtId="20" fontId="4" fillId="0" borderId="10" xfId="0" applyNumberFormat="1" applyFont="1" applyBorder="1" applyAlignment="1">
      <alignment horizontal="center"/>
    </xf>
    <xf numFmtId="18" fontId="4" fillId="0" borderId="2" xfId="0" applyNumberFormat="1" applyFont="1" applyFill="1" applyBorder="1" applyAlignment="1" quotePrefix="1">
      <alignment horizontal="left" vertical="top"/>
    </xf>
    <xf numFmtId="18" fontId="4" fillId="0" borderId="7" xfId="0" applyNumberFormat="1" applyFont="1" applyFill="1" applyBorder="1" applyAlignment="1" quotePrefix="1">
      <alignment horizontal="left" vertical="top"/>
    </xf>
    <xf numFmtId="0" fontId="4" fillId="0" borderId="3" xfId="0" applyFont="1" applyBorder="1" applyAlignment="1" quotePrefix="1">
      <alignment vertical="top"/>
    </xf>
    <xf numFmtId="18" fontId="4" fillId="0" borderId="2" xfId="0" applyNumberFormat="1" applyFont="1" applyBorder="1" applyAlignment="1" quotePrefix="1">
      <alignment vertical="top"/>
    </xf>
    <xf numFmtId="18" fontId="4" fillId="0" borderId="2" xfId="0" applyNumberFormat="1" applyFont="1" applyBorder="1" applyAlignment="1" quotePrefix="1">
      <alignment horizontal="left" vertical="top"/>
    </xf>
    <xf numFmtId="18" fontId="6" fillId="0" borderId="3" xfId="0" applyNumberFormat="1" applyFont="1" applyBorder="1" applyAlignment="1" quotePrefix="1">
      <alignment horizontal="left" vertical="top"/>
    </xf>
    <xf numFmtId="18" fontId="6" fillId="0" borderId="2" xfId="0" applyNumberFormat="1" applyFont="1" applyBorder="1" applyAlignment="1" quotePrefix="1">
      <alignment horizontal="left" vertical="top"/>
    </xf>
    <xf numFmtId="20" fontId="4" fillId="0" borderId="7" xfId="0" applyNumberFormat="1" applyFont="1" applyBorder="1" applyAlignment="1" quotePrefix="1">
      <alignment horizontal="center"/>
    </xf>
    <xf numFmtId="20" fontId="4" fillId="0" borderId="8" xfId="0" applyNumberFormat="1" applyFont="1" applyBorder="1" applyAlignment="1" quotePrefix="1">
      <alignment horizontal="center"/>
    </xf>
    <xf numFmtId="20" fontId="4" fillId="0" borderId="2" xfId="0" applyNumberFormat="1" applyFont="1" applyFill="1" applyBorder="1" applyAlignment="1" quotePrefix="1">
      <alignment horizontal="center"/>
    </xf>
    <xf numFmtId="20" fontId="4" fillId="0" borderId="2" xfId="0" applyNumberFormat="1" applyFont="1" applyBorder="1" applyAlignment="1" quotePrefix="1">
      <alignment horizontal="center"/>
    </xf>
    <xf numFmtId="18" fontId="4" fillId="0" borderId="3" xfId="0" applyNumberFormat="1" applyFont="1" applyFill="1" applyBorder="1" applyAlignment="1">
      <alignment horizontal="left" vertical="top"/>
    </xf>
    <xf numFmtId="21" fontId="4" fillId="0" borderId="2" xfId="0" applyNumberFormat="1" applyFont="1" applyFill="1" applyBorder="1" applyAlignment="1">
      <alignment horizontal="center"/>
    </xf>
    <xf numFmtId="18" fontId="4" fillId="0" borderId="2" xfId="0" applyNumberFormat="1" applyFont="1" applyBorder="1" applyAlignment="1" quotePrefix="1">
      <alignment horizontal="center" vertical="top"/>
    </xf>
    <xf numFmtId="18" fontId="4" fillId="0" borderId="8" xfId="0" applyNumberFormat="1" applyFont="1" applyBorder="1" applyAlignment="1" quotePrefix="1">
      <alignment horizontal="center" vertical="top"/>
    </xf>
    <xf numFmtId="18" fontId="4" fillId="2" borderId="8" xfId="0" applyNumberFormat="1" applyFont="1" applyFill="1" applyBorder="1" applyAlignment="1" quotePrefix="1">
      <alignment horizontal="center" vertical="top"/>
    </xf>
    <xf numFmtId="18" fontId="4" fillId="0" borderId="8" xfId="0" applyNumberFormat="1" applyFont="1" applyFill="1" applyBorder="1" applyAlignment="1" quotePrefix="1">
      <alignment horizontal="center" vertical="top"/>
    </xf>
    <xf numFmtId="18" fontId="4" fillId="0" borderId="2" xfId="0" applyNumberFormat="1" applyFont="1" applyFill="1" applyBorder="1" applyAlignment="1">
      <alignment horizontal="left" vertical="top"/>
    </xf>
    <xf numFmtId="20" fontId="4" fillId="0" borderId="9" xfId="0" applyNumberFormat="1" applyFont="1" applyFill="1" applyBorder="1" applyAlignment="1" quotePrefix="1">
      <alignment horizontal="center"/>
    </xf>
    <xf numFmtId="18" fontId="4" fillId="0" borderId="2" xfId="0" applyNumberFormat="1" applyFont="1" applyFill="1" applyBorder="1" applyAlignment="1" quotePrefix="1">
      <alignment horizontal="center" vertical="top"/>
    </xf>
    <xf numFmtId="0" fontId="4" fillId="0" borderId="0" xfId="0" applyFont="1" applyFill="1" applyAlignment="1" quotePrefix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0" fontId="4" fillId="0" borderId="3" xfId="0" applyNumberFormat="1" applyFont="1" applyBorder="1" applyAlignment="1" quotePrefix="1">
      <alignment horizontal="center"/>
    </xf>
    <xf numFmtId="20" fontId="4" fillId="0" borderId="5" xfId="0" applyNumberFormat="1" applyFont="1" applyFill="1" applyBorder="1" applyAlignment="1" quotePrefix="1">
      <alignment horizontal="center"/>
    </xf>
    <xf numFmtId="0" fontId="4" fillId="0" borderId="15" xfId="0" applyFont="1" applyFill="1" applyBorder="1" applyAlignment="1" quotePrefix="1">
      <alignment horizontal="center"/>
    </xf>
    <xf numFmtId="18" fontId="4" fillId="0" borderId="3" xfId="0" applyNumberFormat="1" applyFont="1" applyFill="1" applyBorder="1" applyAlignment="1" quotePrefix="1">
      <alignment horizontal="center" vertical="top"/>
    </xf>
    <xf numFmtId="0" fontId="4" fillId="0" borderId="2" xfId="0" applyFont="1" applyFill="1" applyBorder="1" applyAlignment="1">
      <alignment horizontal="center"/>
    </xf>
    <xf numFmtId="18" fontId="4" fillId="0" borderId="16" xfId="0" applyNumberFormat="1" applyFont="1" applyFill="1" applyBorder="1" applyAlignment="1" quotePrefix="1">
      <alignment horizontal="left" vertical="top"/>
    </xf>
    <xf numFmtId="20" fontId="4" fillId="0" borderId="3" xfId="0" applyNumberFormat="1" applyFont="1" applyFill="1" applyBorder="1" applyAlignment="1">
      <alignment horizontal="center"/>
    </xf>
    <xf numFmtId="20" fontId="4" fillId="0" borderId="2" xfId="0" applyNumberFormat="1" applyFont="1" applyFill="1" applyBorder="1" applyAlignment="1">
      <alignment horizontal="center"/>
    </xf>
    <xf numFmtId="18" fontId="4" fillId="0" borderId="8" xfId="0" applyNumberFormat="1" applyFont="1" applyFill="1" applyBorder="1" applyAlignment="1" quotePrefix="1">
      <alignment horizontal="left" vertical="top"/>
    </xf>
    <xf numFmtId="18" fontId="4" fillId="0" borderId="17" xfId="0" applyNumberFormat="1" applyFont="1" applyFill="1" applyBorder="1" applyAlignment="1" quotePrefix="1">
      <alignment horizontal="left" vertical="top"/>
    </xf>
    <xf numFmtId="18" fontId="4" fillId="0" borderId="9" xfId="0" applyNumberFormat="1" applyFont="1" applyFill="1" applyBorder="1" applyAlignment="1" quotePrefix="1">
      <alignment horizontal="left" vertical="top"/>
    </xf>
    <xf numFmtId="18" fontId="4" fillId="0" borderId="18" xfId="0" applyNumberFormat="1" applyFont="1" applyFill="1" applyBorder="1" applyAlignment="1" quotePrefix="1">
      <alignment horizontal="left" vertical="top"/>
    </xf>
    <xf numFmtId="18" fontId="4" fillId="0" borderId="3" xfId="0" applyNumberFormat="1" applyFont="1" applyFill="1" applyBorder="1" applyAlignment="1" quotePrefix="1">
      <alignment horizontal="left" vertical="top"/>
    </xf>
    <xf numFmtId="18" fontId="4" fillId="0" borderId="4" xfId="0" applyNumberFormat="1" applyFont="1" applyFill="1" applyBorder="1" applyAlignment="1">
      <alignment horizontal="left" vertical="top"/>
    </xf>
    <xf numFmtId="18" fontId="4" fillId="0" borderId="4" xfId="0" applyNumberFormat="1" applyFont="1" applyFill="1" applyBorder="1" applyAlignment="1" quotePrefix="1">
      <alignment horizontal="left" vertical="top"/>
    </xf>
    <xf numFmtId="18" fontId="4" fillId="0" borderId="5" xfId="0" applyNumberFormat="1" applyFont="1" applyFill="1" applyBorder="1" applyAlignment="1">
      <alignment horizontal="left" vertical="top"/>
    </xf>
    <xf numFmtId="18" fontId="4" fillId="0" borderId="5" xfId="0" applyNumberFormat="1" applyFont="1" applyFill="1" applyBorder="1" applyAlignment="1" quotePrefix="1">
      <alignment vertical="top"/>
    </xf>
    <xf numFmtId="18" fontId="4" fillId="0" borderId="6" xfId="0" applyNumberFormat="1" applyFont="1" applyFill="1" applyBorder="1" applyAlignment="1">
      <alignment horizontal="left" vertical="top"/>
    </xf>
    <xf numFmtId="20" fontId="4" fillId="0" borderId="0" xfId="0" applyNumberFormat="1" applyFont="1" applyFill="1" applyBorder="1" applyAlignment="1">
      <alignment horizontal="center"/>
    </xf>
    <xf numFmtId="0" fontId="10" fillId="0" borderId="0" xfId="19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n.ward@hp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140625" defaultRowHeight="12.75"/>
  <cols>
    <col min="1" max="1" width="25.57421875" style="0" customWidth="1"/>
    <col min="2" max="2" width="5.57421875" style="1" customWidth="1"/>
    <col min="3" max="3" width="7.7109375" style="1" customWidth="1"/>
    <col min="4" max="6" width="6.7109375" style="1" customWidth="1"/>
    <col min="7" max="7" width="6.421875" style="1" customWidth="1"/>
    <col min="8" max="9" width="8.7109375" style="3" customWidth="1"/>
    <col min="10" max="10" width="7.8515625" style="1" customWidth="1"/>
    <col min="11" max="12" width="8.7109375" style="0" customWidth="1"/>
    <col min="13" max="13" width="7.8515625" style="0" customWidth="1"/>
    <col min="14" max="14" width="8.140625" style="0" customWidth="1"/>
    <col min="15" max="15" width="8.7109375" style="3" customWidth="1"/>
    <col min="16" max="16" width="8.140625" style="1" customWidth="1"/>
    <col min="17" max="17" width="8.8515625" style="1" bestFit="1" customWidth="1"/>
    <col min="18" max="18" width="8.7109375" style="3" customWidth="1"/>
    <col min="19" max="19" width="8.28125" style="2" customWidth="1"/>
    <col min="20" max="20" width="9.28125" style="1" customWidth="1"/>
    <col min="21" max="21" width="6.57421875" style="55" customWidth="1"/>
    <col min="22" max="22" width="5.8515625" style="55" customWidth="1"/>
    <col min="23" max="23" width="10.00390625" style="55" customWidth="1"/>
    <col min="24" max="24" width="6.57421875" style="55" customWidth="1"/>
    <col min="25" max="234" width="8.421875" style="0" bestFit="1" customWidth="1"/>
    <col min="235" max="252" width="9.00390625" style="0" bestFit="1" customWidth="1"/>
    <col min="253" max="16384" width="9.00390625" style="0" customWidth="1"/>
  </cols>
  <sheetData>
    <row r="1" spans="1:24" ht="12.75">
      <c r="A1" s="62" t="s">
        <v>0</v>
      </c>
      <c r="B1" s="63"/>
      <c r="C1" s="64" t="s">
        <v>1</v>
      </c>
      <c r="D1" s="63"/>
      <c r="E1" s="63" t="s">
        <v>72</v>
      </c>
      <c r="F1" s="63" t="s">
        <v>72</v>
      </c>
      <c r="G1" s="63" t="s">
        <v>72</v>
      </c>
      <c r="H1" s="63" t="s">
        <v>2</v>
      </c>
      <c r="I1" s="63" t="s">
        <v>2</v>
      </c>
      <c r="J1" s="63" t="s">
        <v>2</v>
      </c>
      <c r="K1" s="63" t="s">
        <v>2</v>
      </c>
      <c r="L1" s="63" t="s">
        <v>3</v>
      </c>
      <c r="M1" s="63" t="s">
        <v>3</v>
      </c>
      <c r="N1" s="63" t="s">
        <v>3</v>
      </c>
      <c r="O1" s="63" t="s">
        <v>4</v>
      </c>
      <c r="P1" s="63" t="s">
        <v>5</v>
      </c>
      <c r="Q1" s="63" t="s">
        <v>5</v>
      </c>
      <c r="R1" s="63"/>
      <c r="S1" s="65" t="s">
        <v>6</v>
      </c>
      <c r="T1" s="63" t="s">
        <v>6</v>
      </c>
      <c r="U1" s="66" t="s">
        <v>122</v>
      </c>
      <c r="V1" s="66" t="s">
        <v>124</v>
      </c>
      <c r="W1" s="66" t="s">
        <v>110</v>
      </c>
      <c r="X1" s="66" t="s">
        <v>126</v>
      </c>
    </row>
    <row r="2" spans="1:24" ht="12.75">
      <c r="A2" s="67"/>
      <c r="B2" s="68" t="s">
        <v>7</v>
      </c>
      <c r="C2" s="69" t="s">
        <v>9</v>
      </c>
      <c r="D2" s="68" t="s">
        <v>8</v>
      </c>
      <c r="E2" s="68" t="s">
        <v>204</v>
      </c>
      <c r="F2" s="68" t="s">
        <v>205</v>
      </c>
      <c r="G2" s="68" t="s">
        <v>149</v>
      </c>
      <c r="H2" s="68" t="s">
        <v>160</v>
      </c>
      <c r="I2" s="68" t="s">
        <v>11</v>
      </c>
      <c r="J2" s="68" t="s">
        <v>75</v>
      </c>
      <c r="K2" s="68" t="s">
        <v>148</v>
      </c>
      <c r="L2" s="68" t="s">
        <v>11</v>
      </c>
      <c r="M2" s="68" t="s">
        <v>75</v>
      </c>
      <c r="N2" s="68" t="s">
        <v>148</v>
      </c>
      <c r="O2" s="68" t="s">
        <v>11</v>
      </c>
      <c r="P2" s="68" t="s">
        <v>75</v>
      </c>
      <c r="Q2" s="68" t="s">
        <v>148</v>
      </c>
      <c r="R2" s="68" t="s">
        <v>12</v>
      </c>
      <c r="S2" s="68" t="s">
        <v>75</v>
      </c>
      <c r="T2" s="68" t="s">
        <v>148</v>
      </c>
      <c r="U2" s="70" t="s">
        <v>123</v>
      </c>
      <c r="V2" s="70" t="s">
        <v>125</v>
      </c>
      <c r="W2" s="70"/>
      <c r="X2" s="70" t="s">
        <v>127</v>
      </c>
    </row>
    <row r="3" spans="1:24" ht="12.75">
      <c r="A3" s="4" t="s">
        <v>13</v>
      </c>
      <c r="B3" s="5">
        <v>0</v>
      </c>
      <c r="C3" s="16">
        <f aca="true" t="shared" si="0" ref="C3:C27">B4-B3</f>
        <v>4.5</v>
      </c>
      <c r="D3" s="5">
        <v>6200</v>
      </c>
      <c r="E3" s="5">
        <v>2100</v>
      </c>
      <c r="F3" s="5">
        <v>0</v>
      </c>
      <c r="G3" s="5">
        <v>2500</v>
      </c>
      <c r="H3" s="89" t="s">
        <v>98</v>
      </c>
      <c r="I3" s="6" t="s">
        <v>14</v>
      </c>
      <c r="J3" s="7">
        <f>I4-I3</f>
        <v>0.04166666666666666</v>
      </c>
      <c r="K3" s="10">
        <f aca="true" t="shared" si="1" ref="K3:K27">J3/C3</f>
        <v>0.009259259259259257</v>
      </c>
      <c r="L3" s="21" t="s">
        <v>14</v>
      </c>
      <c r="M3" s="7">
        <f>L4-L3</f>
        <v>0.04513888888888887</v>
      </c>
      <c r="N3" s="10">
        <f aca="true" t="shared" si="2" ref="N3:N27">M3/C3</f>
        <v>0.01003086419753086</v>
      </c>
      <c r="O3" s="21" t="s">
        <v>14</v>
      </c>
      <c r="P3" s="7">
        <f>O4-O3</f>
        <v>0.04861111111111113</v>
      </c>
      <c r="Q3" s="10">
        <f aca="true" t="shared" si="3" ref="Q3:Q27">P3/C3</f>
        <v>0.010802469135802474</v>
      </c>
      <c r="R3" s="6"/>
      <c r="S3" s="7">
        <v>0.0625</v>
      </c>
      <c r="T3" s="10">
        <f aca="true" t="shared" si="4" ref="T3:T27">S3/C3</f>
        <v>0.013888888888888888</v>
      </c>
      <c r="U3" s="57" t="s">
        <v>111</v>
      </c>
      <c r="V3" s="57"/>
      <c r="W3" s="57" t="s">
        <v>112</v>
      </c>
      <c r="X3" s="57"/>
    </row>
    <row r="4" spans="1:24" ht="12.75">
      <c r="A4" s="8" t="s">
        <v>15</v>
      </c>
      <c r="B4" s="5">
        <v>4.5</v>
      </c>
      <c r="C4" s="16">
        <f t="shared" si="0"/>
        <v>7</v>
      </c>
      <c r="D4" s="5">
        <v>8700</v>
      </c>
      <c r="E4" s="5">
        <v>750</v>
      </c>
      <c r="F4" s="5">
        <v>2100</v>
      </c>
      <c r="G4" s="5">
        <v>-1700</v>
      </c>
      <c r="H4" s="90" t="s">
        <v>151</v>
      </c>
      <c r="I4" s="11">
        <v>0.25</v>
      </c>
      <c r="J4" s="7">
        <f>I5-I4</f>
        <v>0.052083333333333315</v>
      </c>
      <c r="K4" s="10">
        <f t="shared" si="1"/>
        <v>0.0074404761904761875</v>
      </c>
      <c r="L4" s="11">
        <v>0.2534722222222222</v>
      </c>
      <c r="M4" s="7">
        <f>L5-L4</f>
        <v>0.05555555555555558</v>
      </c>
      <c r="N4" s="10">
        <f t="shared" si="2"/>
        <v>0.00793650793650794</v>
      </c>
      <c r="O4" s="11">
        <v>0.2569444444444445</v>
      </c>
      <c r="P4" s="7">
        <f>O5-O4</f>
        <v>0.059027777777777735</v>
      </c>
      <c r="Q4" s="10">
        <f t="shared" si="3"/>
        <v>0.008432539682539677</v>
      </c>
      <c r="R4" s="11"/>
      <c r="S4" s="7">
        <v>0.06944444444444443</v>
      </c>
      <c r="T4" s="10">
        <f t="shared" si="4"/>
        <v>0.009920634920634918</v>
      </c>
      <c r="U4" s="58"/>
      <c r="V4" s="58"/>
      <c r="W4" s="58" t="s">
        <v>113</v>
      </c>
      <c r="X4" s="58"/>
    </row>
    <row r="5" spans="1:24" ht="12.75">
      <c r="A5" s="8" t="s">
        <v>16</v>
      </c>
      <c r="B5" s="5">
        <v>11.5</v>
      </c>
      <c r="C5" s="16">
        <f t="shared" si="0"/>
        <v>5.5</v>
      </c>
      <c r="D5" s="5">
        <v>7000</v>
      </c>
      <c r="E5" s="5">
        <v>1300</v>
      </c>
      <c r="F5" s="5">
        <v>1450</v>
      </c>
      <c r="G5" s="5">
        <v>200</v>
      </c>
      <c r="H5" s="90" t="s">
        <v>161</v>
      </c>
      <c r="I5" s="11">
        <v>0.3020833333333333</v>
      </c>
      <c r="J5" s="7">
        <f>I6-I5</f>
        <v>0.048611111111111105</v>
      </c>
      <c r="K5" s="10">
        <f t="shared" si="1"/>
        <v>0.008838383838383838</v>
      </c>
      <c r="L5" s="11">
        <v>0.3090277777777778</v>
      </c>
      <c r="M5" s="7">
        <f>L6-L5</f>
        <v>0.052083333333333315</v>
      </c>
      <c r="N5" s="10">
        <f t="shared" si="2"/>
        <v>0.009469696969696966</v>
      </c>
      <c r="O5" s="11">
        <v>0.3159722222222222</v>
      </c>
      <c r="P5" s="7">
        <f>O6-O5</f>
        <v>0.055555555555555525</v>
      </c>
      <c r="Q5" s="10">
        <f t="shared" si="3"/>
        <v>0.010101010101010095</v>
      </c>
      <c r="R5" s="11"/>
      <c r="S5" s="7">
        <v>0.0763888888888889</v>
      </c>
      <c r="T5" s="10">
        <f t="shared" si="4"/>
        <v>0.01388888888888889</v>
      </c>
      <c r="U5" s="58"/>
      <c r="V5" s="58"/>
      <c r="W5" s="58" t="s">
        <v>113</v>
      </c>
      <c r="X5" s="58"/>
    </row>
    <row r="6" spans="1:24" ht="12.75">
      <c r="A6" s="8" t="s">
        <v>17</v>
      </c>
      <c r="B6" s="5">
        <v>17</v>
      </c>
      <c r="C6" s="16">
        <f t="shared" si="0"/>
        <v>7.600000000000001</v>
      </c>
      <c r="D6" s="5">
        <v>7200</v>
      </c>
      <c r="E6" s="5">
        <v>800</v>
      </c>
      <c r="F6" s="5">
        <v>1200</v>
      </c>
      <c r="G6" s="5">
        <v>-500</v>
      </c>
      <c r="H6" s="90" t="s">
        <v>104</v>
      </c>
      <c r="I6" s="11">
        <v>0.3506944444444444</v>
      </c>
      <c r="J6" s="7">
        <f aca="true" t="shared" si="5" ref="J6:J27">I7-I6</f>
        <v>0.05555555555555558</v>
      </c>
      <c r="K6" s="10">
        <f t="shared" si="1"/>
        <v>0.0073099415204678385</v>
      </c>
      <c r="L6" s="11">
        <v>0.3611111111111111</v>
      </c>
      <c r="M6" s="7">
        <f aca="true" t="shared" si="6" ref="M6:M27">L7-L6</f>
        <v>0.0625</v>
      </c>
      <c r="N6" s="10">
        <f t="shared" si="2"/>
        <v>0.008223684210526314</v>
      </c>
      <c r="O6" s="11">
        <v>0.37152777777777773</v>
      </c>
      <c r="P6" s="7">
        <f aca="true" t="shared" si="7" ref="P6:P27">O7-O6</f>
        <v>0.06944444444444453</v>
      </c>
      <c r="Q6" s="10">
        <f t="shared" si="3"/>
        <v>0.009137426900584805</v>
      </c>
      <c r="R6" s="20" t="s">
        <v>18</v>
      </c>
      <c r="S6" s="7">
        <v>0.08333333333333333</v>
      </c>
      <c r="T6" s="10">
        <f t="shared" si="4"/>
        <v>0.010964912280701752</v>
      </c>
      <c r="U6" s="58"/>
      <c r="V6" s="58" t="s">
        <v>111</v>
      </c>
      <c r="W6" s="59" t="s">
        <v>114</v>
      </c>
      <c r="X6" s="58"/>
    </row>
    <row r="7" spans="1:24" ht="12.75">
      <c r="A7" s="8" t="s">
        <v>19</v>
      </c>
      <c r="B7" s="5">
        <v>24.6</v>
      </c>
      <c r="C7" s="16">
        <f t="shared" si="0"/>
        <v>4</v>
      </c>
      <c r="D7" s="5">
        <v>6700</v>
      </c>
      <c r="E7" s="5">
        <v>500</v>
      </c>
      <c r="F7" s="5">
        <v>700</v>
      </c>
      <c r="G7" s="5">
        <v>300</v>
      </c>
      <c r="H7" s="91" t="s">
        <v>193</v>
      </c>
      <c r="I7" s="25">
        <v>0.40625</v>
      </c>
      <c r="J7" s="7">
        <f t="shared" si="5"/>
        <v>0.034722222222222265</v>
      </c>
      <c r="K7" s="10">
        <f t="shared" si="1"/>
        <v>0.008680555555555566</v>
      </c>
      <c r="L7" s="25">
        <v>0.4236111111111111</v>
      </c>
      <c r="M7" s="7">
        <f t="shared" si="6"/>
        <v>0.038194444444444475</v>
      </c>
      <c r="N7" s="10">
        <f t="shared" si="2"/>
        <v>0.009548611111111119</v>
      </c>
      <c r="O7" s="25">
        <v>0.44097222222222227</v>
      </c>
      <c r="P7" s="7">
        <f t="shared" si="7"/>
        <v>0.04166666666666663</v>
      </c>
      <c r="Q7" s="10">
        <f t="shared" si="3"/>
        <v>0.010416666666666657</v>
      </c>
      <c r="R7" s="18">
        <v>0.5</v>
      </c>
      <c r="S7" s="7">
        <v>0.05902777777777778</v>
      </c>
      <c r="T7" s="10">
        <f t="shared" si="4"/>
        <v>0.014756944444444446</v>
      </c>
      <c r="U7" s="60" t="s">
        <v>111</v>
      </c>
      <c r="V7" s="60" t="s">
        <v>111</v>
      </c>
      <c r="W7" s="60" t="s">
        <v>115</v>
      </c>
      <c r="X7" s="60"/>
    </row>
    <row r="8" spans="1:24" ht="12.75">
      <c r="A8" s="8" t="s">
        <v>129</v>
      </c>
      <c r="B8" s="5">
        <v>28.6</v>
      </c>
      <c r="C8" s="16">
        <f t="shared" si="0"/>
        <v>5.100000000000001</v>
      </c>
      <c r="D8" s="5">
        <v>7000</v>
      </c>
      <c r="E8" s="5">
        <v>200</v>
      </c>
      <c r="F8" s="5">
        <v>1600</v>
      </c>
      <c r="G8" s="5">
        <v>-1700</v>
      </c>
      <c r="H8" s="91" t="s">
        <v>179</v>
      </c>
      <c r="I8" s="99">
        <v>0.44097222222222227</v>
      </c>
      <c r="J8" s="7">
        <f t="shared" si="5"/>
        <v>0.04513888888888884</v>
      </c>
      <c r="K8" s="10">
        <f t="shared" si="1"/>
        <v>0.008850762527233103</v>
      </c>
      <c r="L8" s="25">
        <v>0.4618055555555556</v>
      </c>
      <c r="M8" s="7">
        <f t="shared" si="6"/>
        <v>0.05208333333333337</v>
      </c>
      <c r="N8" s="10">
        <f t="shared" si="2"/>
        <v>0.010212418300653598</v>
      </c>
      <c r="O8" s="25">
        <v>0.4826388888888889</v>
      </c>
      <c r="P8" s="7">
        <f t="shared" si="7"/>
        <v>0.059027777777777735</v>
      </c>
      <c r="Q8" s="10">
        <f t="shared" si="3"/>
        <v>0.011574074074074063</v>
      </c>
      <c r="R8" s="18">
        <v>0.5590277777777778</v>
      </c>
      <c r="S8" s="7">
        <v>0.052083333333333336</v>
      </c>
      <c r="T8" s="10">
        <f t="shared" si="4"/>
        <v>0.010212418300653593</v>
      </c>
      <c r="U8" s="61"/>
      <c r="V8" s="61"/>
      <c r="W8" s="61"/>
      <c r="X8" s="61"/>
    </row>
    <row r="9" spans="1:24" ht="12.75">
      <c r="A9" s="8" t="s">
        <v>20</v>
      </c>
      <c r="B9" s="5">
        <v>33.7</v>
      </c>
      <c r="C9" s="16">
        <f t="shared" si="0"/>
        <v>4.299999999999997</v>
      </c>
      <c r="D9" s="5">
        <v>5300</v>
      </c>
      <c r="E9" s="5">
        <v>950</v>
      </c>
      <c r="F9" s="5">
        <v>800</v>
      </c>
      <c r="G9" s="5">
        <v>-200</v>
      </c>
      <c r="H9" s="91" t="s">
        <v>194</v>
      </c>
      <c r="I9" s="19">
        <v>0.4861111111111111</v>
      </c>
      <c r="J9" s="7">
        <f t="shared" si="5"/>
        <v>0.038194444444444475</v>
      </c>
      <c r="K9" s="10">
        <f t="shared" si="1"/>
        <v>0.008882428940568489</v>
      </c>
      <c r="L9" s="19">
        <v>0.513888888888889</v>
      </c>
      <c r="M9" s="7">
        <f t="shared" si="6"/>
        <v>0.04513888888888884</v>
      </c>
      <c r="N9" s="10">
        <f t="shared" si="2"/>
        <v>0.01049741602067183</v>
      </c>
      <c r="O9" s="19">
        <v>0.5416666666666666</v>
      </c>
      <c r="P9" s="7">
        <f t="shared" si="7"/>
        <v>0.05208333333333337</v>
      </c>
      <c r="Q9" s="10">
        <f t="shared" si="3"/>
        <v>0.01211240310077521</v>
      </c>
      <c r="R9" s="19">
        <v>0.611111111111111</v>
      </c>
      <c r="S9" s="7">
        <v>0.04861111111111111</v>
      </c>
      <c r="T9" s="10">
        <f t="shared" si="4"/>
        <v>0.011304909560723522</v>
      </c>
      <c r="U9" s="58"/>
      <c r="V9" s="58"/>
      <c r="W9" s="58" t="s">
        <v>113</v>
      </c>
      <c r="X9" s="58"/>
    </row>
    <row r="10" spans="1:24" ht="12.75">
      <c r="A10" s="8" t="s">
        <v>21</v>
      </c>
      <c r="B10" s="5">
        <v>38</v>
      </c>
      <c r="C10" s="16">
        <f t="shared" si="0"/>
        <v>5.299999999999997</v>
      </c>
      <c r="D10" s="5">
        <v>5100</v>
      </c>
      <c r="E10" s="5">
        <v>1350</v>
      </c>
      <c r="F10" s="5">
        <v>1950</v>
      </c>
      <c r="G10" s="5">
        <v>-500</v>
      </c>
      <c r="H10" s="100" t="s">
        <v>186</v>
      </c>
      <c r="I10" s="11">
        <v>0.5243055555555556</v>
      </c>
      <c r="J10" s="7">
        <f t="shared" si="5"/>
        <v>0.04513888888888884</v>
      </c>
      <c r="K10" s="10">
        <f t="shared" si="1"/>
        <v>0.008516771488469597</v>
      </c>
      <c r="L10" s="11">
        <v>0.5590277777777778</v>
      </c>
      <c r="M10" s="7">
        <f t="shared" si="6"/>
        <v>0.05208333333333326</v>
      </c>
      <c r="N10" s="10">
        <f t="shared" si="2"/>
        <v>0.009827044025157224</v>
      </c>
      <c r="O10" s="11">
        <v>0.59375</v>
      </c>
      <c r="P10" s="7">
        <f t="shared" si="7"/>
        <v>0.05902777777777779</v>
      </c>
      <c r="Q10" s="10">
        <f t="shared" si="3"/>
        <v>0.011137316561844872</v>
      </c>
      <c r="R10" s="11">
        <v>0.6597222222222222</v>
      </c>
      <c r="S10" s="7">
        <v>0.05902777777777778</v>
      </c>
      <c r="T10" s="10">
        <f t="shared" si="4"/>
        <v>0.01113731656184487</v>
      </c>
      <c r="U10" s="58"/>
      <c r="V10" s="58"/>
      <c r="W10" s="58" t="s">
        <v>116</v>
      </c>
      <c r="X10" s="58"/>
    </row>
    <row r="11" spans="1:24" ht="12.75">
      <c r="A11" s="8" t="s">
        <v>22</v>
      </c>
      <c r="B11" s="5">
        <v>43.3</v>
      </c>
      <c r="C11" s="16">
        <f t="shared" si="0"/>
        <v>2.8000000000000043</v>
      </c>
      <c r="D11" s="5">
        <v>4500</v>
      </c>
      <c r="E11" s="5">
        <v>350</v>
      </c>
      <c r="F11" s="5">
        <v>2350</v>
      </c>
      <c r="G11" s="5">
        <v>-1700</v>
      </c>
      <c r="H11" s="101" t="s">
        <v>153</v>
      </c>
      <c r="I11" s="11">
        <v>0.5694444444444444</v>
      </c>
      <c r="J11" s="7">
        <f t="shared" si="5"/>
        <v>0.02083333333333337</v>
      </c>
      <c r="K11" s="10">
        <f t="shared" si="1"/>
        <v>0.007440476190476193</v>
      </c>
      <c r="L11" s="11">
        <v>0.611111111111111</v>
      </c>
      <c r="M11" s="7">
        <f t="shared" si="6"/>
        <v>0.02430555555555558</v>
      </c>
      <c r="N11" s="10">
        <f t="shared" si="2"/>
        <v>0.00868055555555555</v>
      </c>
      <c r="O11" s="11">
        <v>0.6527777777777778</v>
      </c>
      <c r="P11" s="7">
        <f t="shared" si="7"/>
        <v>0.02777777777777768</v>
      </c>
      <c r="Q11" s="10">
        <f t="shared" si="3"/>
        <v>0.00992063492063487</v>
      </c>
      <c r="R11" s="9" t="s">
        <v>23</v>
      </c>
      <c r="S11" s="7">
        <v>0.03125</v>
      </c>
      <c r="T11" s="10">
        <f t="shared" si="4"/>
        <v>0.011160714285714269</v>
      </c>
      <c r="U11" s="58" t="s">
        <v>111</v>
      </c>
      <c r="V11" s="58" t="s">
        <v>111</v>
      </c>
      <c r="W11" s="58" t="s">
        <v>113</v>
      </c>
      <c r="X11" s="58"/>
    </row>
    <row r="12" spans="1:24" ht="12.75">
      <c r="A12" s="8" t="s">
        <v>24</v>
      </c>
      <c r="B12" s="5">
        <v>46.1</v>
      </c>
      <c r="C12" s="16">
        <f t="shared" si="0"/>
        <v>1.6999999999999957</v>
      </c>
      <c r="D12" s="5">
        <v>2800</v>
      </c>
      <c r="E12" s="5">
        <v>1850</v>
      </c>
      <c r="F12" s="5">
        <v>0</v>
      </c>
      <c r="G12" s="5">
        <v>1600</v>
      </c>
      <c r="H12" s="102" t="s">
        <v>202</v>
      </c>
      <c r="I12" s="11">
        <v>0.5902777777777778</v>
      </c>
      <c r="J12" s="7">
        <f t="shared" si="5"/>
        <v>0.02430555555555558</v>
      </c>
      <c r="K12" s="10">
        <f t="shared" si="1"/>
        <v>0.014297385620915082</v>
      </c>
      <c r="L12" s="11">
        <v>0.6354166666666666</v>
      </c>
      <c r="M12" s="7">
        <f t="shared" si="6"/>
        <v>0.02777777777777779</v>
      </c>
      <c r="N12" s="10">
        <f t="shared" si="2"/>
        <v>0.0163398692810458</v>
      </c>
      <c r="O12" s="11">
        <v>0.6805555555555555</v>
      </c>
      <c r="P12" s="7">
        <f t="shared" si="7"/>
        <v>0.03125</v>
      </c>
      <c r="Q12" s="10">
        <f t="shared" si="3"/>
        <v>0.018382352941176516</v>
      </c>
      <c r="R12" s="9"/>
      <c r="S12" s="7">
        <v>0.03125</v>
      </c>
      <c r="T12" s="10">
        <f t="shared" si="4"/>
        <v>0.018382352941176516</v>
      </c>
      <c r="U12" s="58"/>
      <c r="V12" s="58"/>
      <c r="W12" s="58"/>
      <c r="X12" s="58"/>
    </row>
    <row r="13" spans="1:24" ht="12.75">
      <c r="A13" s="8" t="s">
        <v>25</v>
      </c>
      <c r="B13" s="5">
        <v>47.8</v>
      </c>
      <c r="C13" s="16">
        <f t="shared" si="0"/>
        <v>5.100000000000001</v>
      </c>
      <c r="D13" s="5">
        <v>4400</v>
      </c>
      <c r="E13" s="5">
        <v>0</v>
      </c>
      <c r="F13" s="5">
        <v>2600</v>
      </c>
      <c r="G13" s="5">
        <v>-2600</v>
      </c>
      <c r="H13" s="98" t="s">
        <v>195</v>
      </c>
      <c r="I13" s="93">
        <v>0.6145833333333334</v>
      </c>
      <c r="J13" s="80">
        <f t="shared" si="5"/>
        <v>0.05555555555555547</v>
      </c>
      <c r="K13" s="94">
        <f t="shared" si="1"/>
        <v>0.010893246187363814</v>
      </c>
      <c r="L13" s="93">
        <v>0.6631944444444444</v>
      </c>
      <c r="M13" s="80">
        <f t="shared" si="6"/>
        <v>0.06250000000000011</v>
      </c>
      <c r="N13" s="94">
        <f t="shared" si="2"/>
        <v>0.012254901960784333</v>
      </c>
      <c r="O13" s="93">
        <v>0.7118055555555555</v>
      </c>
      <c r="P13" s="80">
        <f t="shared" si="7"/>
        <v>0.06944444444444453</v>
      </c>
      <c r="Q13" s="94">
        <f t="shared" si="3"/>
        <v>0.013616557734204806</v>
      </c>
      <c r="R13" s="9" t="s">
        <v>26</v>
      </c>
      <c r="S13" s="7">
        <v>0.05902777777777778</v>
      </c>
      <c r="T13" s="10">
        <f t="shared" si="4"/>
        <v>0.011574074074074072</v>
      </c>
      <c r="U13" s="58" t="s">
        <v>111</v>
      </c>
      <c r="V13" s="58" t="s">
        <v>111</v>
      </c>
      <c r="W13" s="58" t="s">
        <v>113</v>
      </c>
      <c r="X13" s="58"/>
    </row>
    <row r="14" spans="1:24" ht="12.75">
      <c r="A14" s="8" t="s">
        <v>27</v>
      </c>
      <c r="B14" s="5">
        <v>52.9</v>
      </c>
      <c r="C14" s="16">
        <f t="shared" si="0"/>
        <v>2.8000000000000043</v>
      </c>
      <c r="D14" s="5">
        <v>1800</v>
      </c>
      <c r="E14" s="5">
        <v>2000</v>
      </c>
      <c r="F14" s="5">
        <v>300</v>
      </c>
      <c r="G14" s="5">
        <v>1700</v>
      </c>
      <c r="H14" s="98" t="s">
        <v>154</v>
      </c>
      <c r="I14" s="93">
        <v>0.6701388888888888</v>
      </c>
      <c r="J14" s="80">
        <f t="shared" si="5"/>
        <v>0.03819444444444453</v>
      </c>
      <c r="K14" s="94">
        <f t="shared" si="1"/>
        <v>0.013640873015873026</v>
      </c>
      <c r="L14" s="93">
        <v>0.7256944444444445</v>
      </c>
      <c r="M14" s="80">
        <f t="shared" si="6"/>
        <v>0.04166666666666663</v>
      </c>
      <c r="N14" s="94">
        <f t="shared" si="2"/>
        <v>0.014880952380952345</v>
      </c>
      <c r="O14" s="93">
        <v>0.78125</v>
      </c>
      <c r="P14" s="80">
        <f t="shared" si="7"/>
        <v>0.04513888888888884</v>
      </c>
      <c r="Q14" s="94">
        <f t="shared" si="3"/>
        <v>0.016121031746031703</v>
      </c>
      <c r="R14" s="9"/>
      <c r="S14" s="7">
        <v>0.05555555555555555</v>
      </c>
      <c r="T14" s="10">
        <f t="shared" si="4"/>
        <v>0.01984126984126981</v>
      </c>
      <c r="U14" s="58"/>
      <c r="V14" s="58"/>
      <c r="W14" s="58" t="s">
        <v>113</v>
      </c>
      <c r="X14" s="58"/>
    </row>
    <row r="15" spans="1:24" ht="12.75">
      <c r="A15" s="8" t="s">
        <v>28</v>
      </c>
      <c r="B15" s="5">
        <v>55.7</v>
      </c>
      <c r="C15" s="16">
        <f t="shared" si="0"/>
        <v>4.899999999999999</v>
      </c>
      <c r="D15" s="5">
        <v>3500</v>
      </c>
      <c r="E15" s="5">
        <v>1050</v>
      </c>
      <c r="F15" s="5">
        <v>1400</v>
      </c>
      <c r="G15" s="5">
        <v>-500</v>
      </c>
      <c r="H15" s="98" t="s">
        <v>155</v>
      </c>
      <c r="I15" s="93">
        <v>0.7083333333333334</v>
      </c>
      <c r="J15" s="80">
        <f t="shared" si="5"/>
        <v>0.04861111111111116</v>
      </c>
      <c r="K15" s="94">
        <f t="shared" si="1"/>
        <v>0.009920634920634934</v>
      </c>
      <c r="L15" s="93">
        <v>0.7673611111111112</v>
      </c>
      <c r="M15" s="80">
        <f t="shared" si="6"/>
        <v>0.05555555555555547</v>
      </c>
      <c r="N15" s="94">
        <f t="shared" si="2"/>
        <v>0.01133786848072561</v>
      </c>
      <c r="O15" s="93">
        <v>0.8263888888888888</v>
      </c>
      <c r="P15" s="80">
        <f t="shared" si="7"/>
        <v>0.0625</v>
      </c>
      <c r="Q15" s="94">
        <f t="shared" si="3"/>
        <v>0.01275510204081633</v>
      </c>
      <c r="R15" s="9" t="s">
        <v>29</v>
      </c>
      <c r="S15" s="7">
        <v>0.07291666666666667</v>
      </c>
      <c r="T15" s="10">
        <f t="shared" si="4"/>
        <v>0.014880952380952387</v>
      </c>
      <c r="U15" s="60" t="s">
        <v>111</v>
      </c>
      <c r="V15" s="60" t="s">
        <v>111</v>
      </c>
      <c r="W15" s="60" t="s">
        <v>116</v>
      </c>
      <c r="X15" s="56" t="s">
        <v>117</v>
      </c>
    </row>
    <row r="16" spans="1:24" ht="12.75">
      <c r="A16" s="8" t="s">
        <v>30</v>
      </c>
      <c r="B16" s="5">
        <v>60.6</v>
      </c>
      <c r="C16" s="16">
        <f t="shared" si="0"/>
        <v>1.3999999999999986</v>
      </c>
      <c r="D16" s="5">
        <v>3000</v>
      </c>
      <c r="E16" s="5">
        <v>250</v>
      </c>
      <c r="F16" s="5">
        <v>100</v>
      </c>
      <c r="G16" s="5">
        <v>200</v>
      </c>
      <c r="H16" s="98" t="s">
        <v>196</v>
      </c>
      <c r="I16" s="93">
        <v>0.7569444444444445</v>
      </c>
      <c r="J16" s="80">
        <f t="shared" si="5"/>
        <v>0.01388888888888884</v>
      </c>
      <c r="K16" s="94">
        <f t="shared" si="1"/>
        <v>0.009920634920634896</v>
      </c>
      <c r="L16" s="93">
        <v>0.8229166666666666</v>
      </c>
      <c r="M16" s="80">
        <f t="shared" si="6"/>
        <v>0.01736111111111116</v>
      </c>
      <c r="N16" s="94">
        <f t="shared" si="2"/>
        <v>0.012400793650793699</v>
      </c>
      <c r="O16" s="110" t="s">
        <v>170</v>
      </c>
      <c r="P16" s="80">
        <f t="shared" si="7"/>
        <v>0.02083333333333337</v>
      </c>
      <c r="Q16" s="94">
        <f t="shared" si="3"/>
        <v>0.014880952380952422</v>
      </c>
      <c r="R16" s="11"/>
      <c r="S16" s="7">
        <v>0.020833333333333332</v>
      </c>
      <c r="T16" s="10">
        <f t="shared" si="4"/>
        <v>0.014880952380952396</v>
      </c>
      <c r="U16" s="58"/>
      <c r="V16" s="58"/>
      <c r="W16" s="58" t="s">
        <v>118</v>
      </c>
      <c r="X16" s="58"/>
    </row>
    <row r="17" spans="1:24" ht="12.75">
      <c r="A17" s="8" t="s">
        <v>31</v>
      </c>
      <c r="B17" s="5">
        <v>62</v>
      </c>
      <c r="C17" s="16">
        <f t="shared" si="0"/>
        <v>3.700000000000003</v>
      </c>
      <c r="D17" s="5">
        <v>3200</v>
      </c>
      <c r="E17" s="5">
        <v>700</v>
      </c>
      <c r="F17" s="5">
        <v>2100</v>
      </c>
      <c r="G17" s="5">
        <v>-1400</v>
      </c>
      <c r="H17" s="98" t="s">
        <v>156</v>
      </c>
      <c r="I17" s="120">
        <v>0.7708333333333334</v>
      </c>
      <c r="J17" s="80">
        <f t="shared" si="5"/>
        <v>0.03819444444444442</v>
      </c>
      <c r="K17" s="94">
        <f t="shared" si="1"/>
        <v>0.010322822822822809</v>
      </c>
      <c r="L17" s="120">
        <v>0.8402777777777778</v>
      </c>
      <c r="M17" s="80">
        <f t="shared" si="6"/>
        <v>0.04513888888888884</v>
      </c>
      <c r="N17" s="94">
        <f t="shared" si="2"/>
        <v>0.012199699699699676</v>
      </c>
      <c r="O17" s="121" t="s">
        <v>171</v>
      </c>
      <c r="P17" s="80">
        <f t="shared" si="7"/>
        <v>0.05208333333333326</v>
      </c>
      <c r="Q17" s="94">
        <f t="shared" si="3"/>
        <v>0.014076576576576546</v>
      </c>
      <c r="R17" s="12" t="s">
        <v>32</v>
      </c>
      <c r="S17" s="7">
        <v>0.04861111111111111</v>
      </c>
      <c r="T17" s="10">
        <f t="shared" si="4"/>
        <v>0.013138138138138128</v>
      </c>
      <c r="U17" s="60" t="s">
        <v>111</v>
      </c>
      <c r="V17" s="60" t="s">
        <v>111</v>
      </c>
      <c r="W17" s="60" t="s">
        <v>119</v>
      </c>
      <c r="X17" s="60" t="s">
        <v>120</v>
      </c>
    </row>
    <row r="18" spans="1:24" ht="12.75">
      <c r="A18" s="8" t="s">
        <v>33</v>
      </c>
      <c r="B18" s="5">
        <v>65.7</v>
      </c>
      <c r="C18" s="16">
        <f t="shared" si="0"/>
        <v>5</v>
      </c>
      <c r="D18" s="5">
        <v>1800</v>
      </c>
      <c r="E18" s="5">
        <v>1450</v>
      </c>
      <c r="F18" s="5">
        <v>1600</v>
      </c>
      <c r="G18" s="5">
        <v>-100</v>
      </c>
      <c r="H18" s="98" t="s">
        <v>138</v>
      </c>
      <c r="I18" s="122">
        <v>0.8090277777777778</v>
      </c>
      <c r="J18" s="80">
        <f t="shared" si="5"/>
        <v>0.05208333333333337</v>
      </c>
      <c r="K18" s="94">
        <f t="shared" si="1"/>
        <v>0.010416666666666675</v>
      </c>
      <c r="L18" s="122">
        <v>0.8854166666666666</v>
      </c>
      <c r="M18" s="80">
        <f t="shared" si="6"/>
        <v>0.0590277777777779</v>
      </c>
      <c r="N18" s="94">
        <f t="shared" si="2"/>
        <v>0.01180555555555558</v>
      </c>
      <c r="O18" s="123" t="s">
        <v>172</v>
      </c>
      <c r="P18" s="80">
        <v>0.06597222222222222</v>
      </c>
      <c r="Q18" s="94">
        <f t="shared" si="3"/>
        <v>0.013194444444444444</v>
      </c>
      <c r="R18" s="13"/>
      <c r="S18" s="7">
        <v>0.05555555555555555</v>
      </c>
      <c r="T18" s="10">
        <f t="shared" si="4"/>
        <v>0.01111111111111111</v>
      </c>
      <c r="U18" s="61"/>
      <c r="V18" s="61"/>
      <c r="W18" s="61" t="s">
        <v>113</v>
      </c>
      <c r="X18" s="61"/>
    </row>
    <row r="19" spans="1:24" ht="12.75">
      <c r="A19" s="8" t="s">
        <v>34</v>
      </c>
      <c r="B19" s="5">
        <v>70.7</v>
      </c>
      <c r="C19" s="16">
        <f t="shared" si="0"/>
        <v>2.299999999999997</v>
      </c>
      <c r="D19" s="5">
        <v>1700</v>
      </c>
      <c r="E19" s="5">
        <v>900</v>
      </c>
      <c r="F19" s="5">
        <v>1300</v>
      </c>
      <c r="G19" s="5">
        <v>-500</v>
      </c>
      <c r="H19" s="98" t="s">
        <v>197</v>
      </c>
      <c r="I19" s="124">
        <v>0.8611111111111112</v>
      </c>
      <c r="J19" s="80">
        <f t="shared" si="5"/>
        <v>0.02430555555555547</v>
      </c>
      <c r="K19" s="94">
        <f t="shared" si="1"/>
        <v>0.010567632850241522</v>
      </c>
      <c r="L19" s="124">
        <v>0.9444444444444445</v>
      </c>
      <c r="M19" s="80">
        <f t="shared" si="6"/>
        <v>0.02777777777777768</v>
      </c>
      <c r="N19" s="94">
        <f t="shared" si="2"/>
        <v>0.01207729468599031</v>
      </c>
      <c r="O19" s="124">
        <v>0.027777777777777776</v>
      </c>
      <c r="P19" s="80">
        <f t="shared" si="7"/>
        <v>0.03125000000000001</v>
      </c>
      <c r="Q19" s="94">
        <f t="shared" si="3"/>
        <v>0.013586956521739151</v>
      </c>
      <c r="R19" s="15" t="s">
        <v>35</v>
      </c>
      <c r="S19" s="7">
        <v>0.04166666666666674</v>
      </c>
      <c r="T19" s="10">
        <f t="shared" si="4"/>
        <v>0.018115942028985563</v>
      </c>
      <c r="U19" s="58" t="s">
        <v>111</v>
      </c>
      <c r="V19" s="58"/>
      <c r="W19" s="58" t="s">
        <v>113</v>
      </c>
      <c r="X19" s="58"/>
    </row>
    <row r="20" spans="1:24" ht="12.75">
      <c r="A20" s="8" t="s">
        <v>36</v>
      </c>
      <c r="B20" s="5">
        <v>73</v>
      </c>
      <c r="C20" s="16">
        <f t="shared" si="0"/>
        <v>5</v>
      </c>
      <c r="D20" s="5">
        <v>1200</v>
      </c>
      <c r="E20" s="5">
        <v>800</v>
      </c>
      <c r="F20" s="5">
        <v>1300</v>
      </c>
      <c r="G20" s="5">
        <v>-500</v>
      </c>
      <c r="H20" s="98" t="s">
        <v>198</v>
      </c>
      <c r="I20" s="122">
        <v>0.8854166666666666</v>
      </c>
      <c r="J20" s="80">
        <f t="shared" si="5"/>
        <v>0.0590277777777779</v>
      </c>
      <c r="K20" s="94">
        <f t="shared" si="1"/>
        <v>0.01180555555555558</v>
      </c>
      <c r="L20" s="122">
        <v>0.9722222222222222</v>
      </c>
      <c r="M20" s="80">
        <v>0.06597222222222222</v>
      </c>
      <c r="N20" s="94">
        <f t="shared" si="2"/>
        <v>0.013194444444444444</v>
      </c>
      <c r="O20" s="124">
        <v>0.05902777777777778</v>
      </c>
      <c r="P20" s="80">
        <f t="shared" si="7"/>
        <v>0.07291666666666666</v>
      </c>
      <c r="Q20" s="94">
        <f t="shared" si="3"/>
        <v>0.014583333333333332</v>
      </c>
      <c r="R20" s="13" t="s">
        <v>37</v>
      </c>
      <c r="S20" s="7">
        <v>0.07291666666666663</v>
      </c>
      <c r="T20" s="10">
        <f t="shared" si="4"/>
        <v>0.014583333333333327</v>
      </c>
      <c r="U20" s="58"/>
      <c r="V20" s="58" t="s">
        <v>111</v>
      </c>
      <c r="W20" s="58" t="s">
        <v>113</v>
      </c>
      <c r="X20" s="58"/>
    </row>
    <row r="21" spans="1:24" ht="12.75">
      <c r="A21" s="8" t="s">
        <v>145</v>
      </c>
      <c r="B21" s="5">
        <v>78</v>
      </c>
      <c r="C21" s="16">
        <f t="shared" si="0"/>
        <v>1.7999999999999972</v>
      </c>
      <c r="D21" s="5">
        <v>700</v>
      </c>
      <c r="E21" s="5">
        <v>900</v>
      </c>
      <c r="F21" s="5">
        <v>100</v>
      </c>
      <c r="G21" s="5">
        <v>750</v>
      </c>
      <c r="H21" s="98" t="s">
        <v>157</v>
      </c>
      <c r="I21" s="93">
        <v>0.9444444444444445</v>
      </c>
      <c r="J21" s="80">
        <f t="shared" si="5"/>
        <v>0.02777777777777768</v>
      </c>
      <c r="K21" s="94">
        <f t="shared" si="1"/>
        <v>0.015432098765432068</v>
      </c>
      <c r="L21" s="93">
        <v>0.03819444444444444</v>
      </c>
      <c r="M21" s="80">
        <f t="shared" si="6"/>
        <v>0.03472222222222223</v>
      </c>
      <c r="N21" s="94">
        <f t="shared" si="2"/>
        <v>0.019290123456790157</v>
      </c>
      <c r="O21" s="93">
        <v>0.13194444444444445</v>
      </c>
      <c r="P21" s="80">
        <f t="shared" si="7"/>
        <v>0.041666666666666685</v>
      </c>
      <c r="Q21" s="94">
        <f t="shared" si="3"/>
        <v>0.023148148148148195</v>
      </c>
      <c r="R21" s="9" t="s">
        <v>14</v>
      </c>
      <c r="S21" s="7">
        <v>0.027777777777777776</v>
      </c>
      <c r="T21" s="10">
        <f t="shared" si="4"/>
        <v>0.015432098765432122</v>
      </c>
      <c r="U21" s="58" t="s">
        <v>111</v>
      </c>
      <c r="V21" s="58" t="s">
        <v>111</v>
      </c>
      <c r="W21" s="58" t="s">
        <v>128</v>
      </c>
      <c r="X21" s="58" t="s">
        <v>120</v>
      </c>
    </row>
    <row r="22" spans="1:24" ht="12.75">
      <c r="A22" s="8" t="s">
        <v>38</v>
      </c>
      <c r="B22" s="5">
        <v>79.8</v>
      </c>
      <c r="C22" s="16">
        <f t="shared" si="0"/>
        <v>5.400000000000006</v>
      </c>
      <c r="D22" s="5">
        <v>1450</v>
      </c>
      <c r="E22" s="5">
        <v>1600</v>
      </c>
      <c r="F22" s="5">
        <v>1650</v>
      </c>
      <c r="G22" s="5">
        <v>0</v>
      </c>
      <c r="H22" s="97" t="s">
        <v>158</v>
      </c>
      <c r="I22" s="93">
        <v>0.9722222222222222</v>
      </c>
      <c r="J22" s="80">
        <v>0.06944444444444443</v>
      </c>
      <c r="K22" s="94">
        <f t="shared" si="1"/>
        <v>0.012860082304526734</v>
      </c>
      <c r="L22" s="93">
        <v>0.07291666666666667</v>
      </c>
      <c r="M22" s="80">
        <f t="shared" si="6"/>
        <v>0.07638888888888888</v>
      </c>
      <c r="N22" s="94">
        <f t="shared" si="2"/>
        <v>0.014146090534979408</v>
      </c>
      <c r="O22" s="93">
        <v>0.17361111111111113</v>
      </c>
      <c r="P22" s="80">
        <f t="shared" si="7"/>
        <v>0.08333333333333334</v>
      </c>
      <c r="Q22" s="94">
        <f t="shared" si="3"/>
        <v>0.015432098765432084</v>
      </c>
      <c r="R22" s="9" t="s">
        <v>39</v>
      </c>
      <c r="S22" s="26">
        <v>0.05555555555555555</v>
      </c>
      <c r="T22" s="10">
        <f t="shared" si="4"/>
        <v>0.010288065843621387</v>
      </c>
      <c r="U22" s="58"/>
      <c r="V22" s="58"/>
      <c r="W22" s="58" t="s">
        <v>128</v>
      </c>
      <c r="X22" s="58" t="s">
        <v>120</v>
      </c>
    </row>
    <row r="23" spans="1:24" ht="12.75">
      <c r="A23" s="8" t="s">
        <v>40</v>
      </c>
      <c r="B23" s="5">
        <v>85.2</v>
      </c>
      <c r="C23" s="16">
        <f t="shared" si="0"/>
        <v>4.700000000000003</v>
      </c>
      <c r="D23" s="5">
        <v>1450</v>
      </c>
      <c r="E23" s="5">
        <v>1550</v>
      </c>
      <c r="F23" s="5">
        <v>1800</v>
      </c>
      <c r="G23" s="5">
        <v>-250</v>
      </c>
      <c r="H23" s="98" t="s">
        <v>199</v>
      </c>
      <c r="I23" s="93">
        <v>0.041666666666666664</v>
      </c>
      <c r="J23" s="80">
        <f t="shared" si="5"/>
        <v>0.05555555555555556</v>
      </c>
      <c r="K23" s="94">
        <f t="shared" si="1"/>
        <v>0.011820330969267134</v>
      </c>
      <c r="L23" s="93">
        <v>0.14930555555555555</v>
      </c>
      <c r="M23" s="80">
        <f t="shared" si="6"/>
        <v>0.05902777777777779</v>
      </c>
      <c r="N23" s="94">
        <f t="shared" si="2"/>
        <v>0.012559101654846331</v>
      </c>
      <c r="O23" s="93">
        <v>0.2569444444444445</v>
      </c>
      <c r="P23" s="80">
        <f t="shared" si="7"/>
        <v>0.06597222222222221</v>
      </c>
      <c r="Q23" s="94">
        <f t="shared" si="3"/>
        <v>0.014036643026004717</v>
      </c>
      <c r="R23" s="9" t="s">
        <v>41</v>
      </c>
      <c r="S23" s="7">
        <v>0.0625</v>
      </c>
      <c r="T23" s="10">
        <f t="shared" si="4"/>
        <v>0.013297872340425523</v>
      </c>
      <c r="U23" s="58" t="s">
        <v>111</v>
      </c>
      <c r="V23" s="58" t="s">
        <v>111</v>
      </c>
      <c r="W23" s="58" t="s">
        <v>113</v>
      </c>
      <c r="X23" s="58"/>
    </row>
    <row r="24" spans="1:24" ht="12.75">
      <c r="A24" s="8" t="s">
        <v>42</v>
      </c>
      <c r="B24" s="5">
        <v>89.9</v>
      </c>
      <c r="C24" s="16">
        <f t="shared" si="0"/>
        <v>3.5999999999999943</v>
      </c>
      <c r="D24" s="5">
        <v>1200</v>
      </c>
      <c r="E24" s="5">
        <v>800</v>
      </c>
      <c r="F24" s="5">
        <v>700</v>
      </c>
      <c r="G24" s="5">
        <v>100</v>
      </c>
      <c r="H24" s="98" t="s">
        <v>200</v>
      </c>
      <c r="I24" s="93">
        <v>0.09722222222222222</v>
      </c>
      <c r="J24" s="80">
        <f t="shared" si="5"/>
        <v>0.038194444444444434</v>
      </c>
      <c r="K24" s="94">
        <f t="shared" si="1"/>
        <v>0.010609567901234582</v>
      </c>
      <c r="L24" s="93">
        <v>0.20833333333333334</v>
      </c>
      <c r="M24" s="80">
        <f t="shared" si="6"/>
        <v>0.04166666666666666</v>
      </c>
      <c r="N24" s="94">
        <f t="shared" si="2"/>
        <v>0.011574074074074089</v>
      </c>
      <c r="O24" s="93">
        <v>0.3229166666666667</v>
      </c>
      <c r="P24" s="80">
        <f t="shared" si="7"/>
        <v>0.045138888888888895</v>
      </c>
      <c r="Q24" s="94">
        <f t="shared" si="3"/>
        <v>0.012538580246913601</v>
      </c>
      <c r="R24" s="9" t="s">
        <v>43</v>
      </c>
      <c r="S24" s="26">
        <v>0.03125</v>
      </c>
      <c r="T24" s="10">
        <f t="shared" si="4"/>
        <v>0.00868055555555557</v>
      </c>
      <c r="U24" s="58"/>
      <c r="V24" s="58"/>
      <c r="W24" s="58" t="s">
        <v>113</v>
      </c>
      <c r="X24" s="58"/>
    </row>
    <row r="25" spans="1:24" ht="12.75">
      <c r="A25" s="8" t="s">
        <v>44</v>
      </c>
      <c r="B25" s="5">
        <v>93.5</v>
      </c>
      <c r="C25" s="16">
        <f t="shared" si="0"/>
        <v>3.299999999999997</v>
      </c>
      <c r="D25" s="5">
        <v>1300</v>
      </c>
      <c r="E25" s="5">
        <v>450</v>
      </c>
      <c r="F25" s="5">
        <v>1200</v>
      </c>
      <c r="G25" s="5">
        <v>-700</v>
      </c>
      <c r="H25" s="98" t="s">
        <v>201</v>
      </c>
      <c r="I25" s="11">
        <v>0.13541666666666666</v>
      </c>
      <c r="J25" s="7">
        <f t="shared" si="5"/>
        <v>0.03472222222222221</v>
      </c>
      <c r="K25" s="10">
        <f t="shared" si="1"/>
        <v>0.010521885521885528</v>
      </c>
      <c r="L25" s="11">
        <v>0.25</v>
      </c>
      <c r="M25" s="7">
        <f t="shared" si="6"/>
        <v>0.038194444444444475</v>
      </c>
      <c r="N25" s="10">
        <f t="shared" si="2"/>
        <v>0.011574074074074094</v>
      </c>
      <c r="O25" s="11">
        <v>0.3680555555555556</v>
      </c>
      <c r="P25" s="7">
        <f t="shared" si="7"/>
        <v>0.041666666666666685</v>
      </c>
      <c r="Q25" s="10">
        <f t="shared" si="3"/>
        <v>0.012626262626262643</v>
      </c>
      <c r="R25" s="9" t="s">
        <v>45</v>
      </c>
      <c r="S25" s="7">
        <v>0.04861111111111111</v>
      </c>
      <c r="T25" s="10">
        <f t="shared" si="4"/>
        <v>0.014730639730639743</v>
      </c>
      <c r="U25" s="58" t="s">
        <v>111</v>
      </c>
      <c r="V25" s="58" t="s">
        <v>111</v>
      </c>
      <c r="W25" s="58" t="s">
        <v>121</v>
      </c>
      <c r="X25" s="58" t="s">
        <v>120</v>
      </c>
    </row>
    <row r="26" spans="1:24" ht="12.75">
      <c r="A26" s="8" t="s">
        <v>46</v>
      </c>
      <c r="B26" s="5">
        <v>96.8</v>
      </c>
      <c r="C26" s="16">
        <f t="shared" si="0"/>
        <v>2.1000000000000085</v>
      </c>
      <c r="D26" s="5">
        <v>600</v>
      </c>
      <c r="E26" s="5">
        <v>700</v>
      </c>
      <c r="F26" s="5">
        <v>150</v>
      </c>
      <c r="G26" s="5">
        <v>600</v>
      </c>
      <c r="H26" s="96" t="s">
        <v>159</v>
      </c>
      <c r="I26" s="11">
        <v>0.17013888888888887</v>
      </c>
      <c r="J26" s="7">
        <f t="shared" si="5"/>
        <v>0.02430555555555558</v>
      </c>
      <c r="K26" s="10">
        <f t="shared" si="1"/>
        <v>0.011574074074074039</v>
      </c>
      <c r="L26" s="11">
        <v>0.2881944444444445</v>
      </c>
      <c r="M26" s="7">
        <f t="shared" si="6"/>
        <v>0.027777777777777735</v>
      </c>
      <c r="N26" s="10">
        <f t="shared" si="2"/>
        <v>0.013227513227513154</v>
      </c>
      <c r="O26" s="11">
        <v>0.40972222222222227</v>
      </c>
      <c r="P26" s="7">
        <f t="shared" si="7"/>
        <v>0.03125</v>
      </c>
      <c r="Q26" s="10">
        <f t="shared" si="3"/>
        <v>0.014880952380952321</v>
      </c>
      <c r="R26" s="72">
        <v>0.4270833333333333</v>
      </c>
      <c r="S26" s="26">
        <v>0.013888888888888888</v>
      </c>
      <c r="T26" s="10">
        <f t="shared" si="4"/>
        <v>0.0066137566137565865</v>
      </c>
      <c r="U26" s="58"/>
      <c r="V26" s="58"/>
      <c r="W26" s="59" t="s">
        <v>114</v>
      </c>
      <c r="X26" s="58"/>
    </row>
    <row r="27" spans="1:24" ht="12.75">
      <c r="A27" s="8" t="s">
        <v>47</v>
      </c>
      <c r="B27" s="5">
        <v>98.9</v>
      </c>
      <c r="C27" s="16">
        <f t="shared" si="0"/>
        <v>1.2999999999999972</v>
      </c>
      <c r="D27" s="5">
        <v>1200</v>
      </c>
      <c r="E27" s="5">
        <v>200</v>
      </c>
      <c r="F27" s="5">
        <v>100</v>
      </c>
      <c r="G27" s="5">
        <v>100</v>
      </c>
      <c r="H27" s="96" t="s">
        <v>102</v>
      </c>
      <c r="I27" s="9" t="s">
        <v>48</v>
      </c>
      <c r="J27" s="7">
        <f t="shared" si="5"/>
        <v>0.013888888888888895</v>
      </c>
      <c r="K27" s="10">
        <f t="shared" si="1"/>
        <v>0.010683760683760712</v>
      </c>
      <c r="L27" s="11">
        <v>0.3159722222222222</v>
      </c>
      <c r="M27" s="7">
        <f t="shared" si="6"/>
        <v>0.017361111111111105</v>
      </c>
      <c r="N27" s="10">
        <f t="shared" si="2"/>
        <v>0.013354700854700878</v>
      </c>
      <c r="O27" s="32">
        <v>0.44097222222222227</v>
      </c>
      <c r="P27" s="7">
        <f t="shared" si="7"/>
        <v>0.01736111111111105</v>
      </c>
      <c r="Q27" s="10">
        <f t="shared" si="3"/>
        <v>0.013354700854700837</v>
      </c>
      <c r="R27" s="9"/>
      <c r="S27" s="26">
        <v>0.010416666666666666</v>
      </c>
      <c r="T27" s="10">
        <f t="shared" si="4"/>
        <v>0.00801282051282053</v>
      </c>
      <c r="U27" s="58"/>
      <c r="V27" s="58"/>
      <c r="W27" s="58" t="s">
        <v>112</v>
      </c>
      <c r="X27" s="58" t="s">
        <v>120</v>
      </c>
    </row>
    <row r="28" spans="1:24" ht="12.75">
      <c r="A28" s="8" t="s">
        <v>49</v>
      </c>
      <c r="B28" s="5">
        <v>100.2</v>
      </c>
      <c r="C28" s="5"/>
      <c r="D28" s="5">
        <v>1300</v>
      </c>
      <c r="E28" s="16"/>
      <c r="F28" s="16"/>
      <c r="G28" s="16"/>
      <c r="H28" s="95" t="s">
        <v>98</v>
      </c>
      <c r="I28" s="6" t="s">
        <v>14</v>
      </c>
      <c r="J28" s="5"/>
      <c r="K28" s="24"/>
      <c r="L28" s="25">
        <v>0.3333333333333333</v>
      </c>
      <c r="M28" s="24"/>
      <c r="N28" s="24"/>
      <c r="O28" s="21" t="s">
        <v>50</v>
      </c>
      <c r="P28" s="5"/>
      <c r="Q28" s="5"/>
      <c r="R28" s="6" t="s">
        <v>50</v>
      </c>
      <c r="S28" s="7"/>
      <c r="T28" s="10"/>
      <c r="U28" s="57" t="s">
        <v>111</v>
      </c>
      <c r="V28" s="57" t="s">
        <v>111</v>
      </c>
      <c r="W28" s="57" t="s">
        <v>112</v>
      </c>
      <c r="X28" s="57"/>
    </row>
    <row r="29" spans="5:24" ht="12.75">
      <c r="E29" s="1">
        <f>SUM(E3:E27)</f>
        <v>23500</v>
      </c>
      <c r="F29" s="1">
        <f>SUM(F3:F27)</f>
        <v>28550</v>
      </c>
      <c r="J29" s="2">
        <f>SUM(J2:J28)</f>
        <v>1</v>
      </c>
      <c r="M29" s="2">
        <f>SUM(M2:M28)</f>
        <v>1.1249999999999998</v>
      </c>
      <c r="P29" s="2">
        <f>SUM(P2:P28)</f>
        <v>1.2499999999999996</v>
      </c>
      <c r="S29" s="2">
        <f>SUM(S3:S28)</f>
        <v>1.25</v>
      </c>
      <c r="U29" s="54"/>
      <c r="V29" s="54"/>
      <c r="W29" s="54"/>
      <c r="X29" s="54"/>
    </row>
    <row r="30" spans="1:7" ht="12.75">
      <c r="A30" t="s">
        <v>51</v>
      </c>
      <c r="B30" s="1" t="s">
        <v>52</v>
      </c>
      <c r="D30" s="1" t="s">
        <v>54</v>
      </c>
      <c r="G30" s="22" t="s">
        <v>53</v>
      </c>
    </row>
    <row r="31" spans="2:20" ht="12.75">
      <c r="B31" s="1" t="s">
        <v>55</v>
      </c>
      <c r="D31" s="17" t="s">
        <v>57</v>
      </c>
      <c r="E31" s="17"/>
      <c r="F31" s="17"/>
      <c r="G31" s="17" t="s">
        <v>56</v>
      </c>
      <c r="J31" s="125"/>
      <c r="K31" s="76"/>
      <c r="S31" s="26"/>
      <c r="T31" s="79" t="s">
        <v>147</v>
      </c>
    </row>
    <row r="32" spans="2:7" ht="12.75">
      <c r="B32" s="1" t="s">
        <v>212</v>
      </c>
      <c r="D32" s="1" t="s">
        <v>59</v>
      </c>
      <c r="G32" s="1" t="s">
        <v>58</v>
      </c>
    </row>
    <row r="33" spans="2:7" ht="12.75">
      <c r="B33" s="1" t="s">
        <v>213</v>
      </c>
      <c r="D33" s="1" t="s">
        <v>61</v>
      </c>
      <c r="G33" s="1" t="s">
        <v>60</v>
      </c>
    </row>
    <row r="35" spans="1:7" ht="12.75">
      <c r="A35" t="s">
        <v>62</v>
      </c>
      <c r="B35" s="1" t="s">
        <v>52</v>
      </c>
      <c r="D35" s="1" t="s">
        <v>64</v>
      </c>
      <c r="G35" s="1" t="s">
        <v>63</v>
      </c>
    </row>
    <row r="36" spans="2:7" ht="12.75">
      <c r="B36" s="1" t="s">
        <v>55</v>
      </c>
      <c r="D36" s="22" t="s">
        <v>66</v>
      </c>
      <c r="E36" s="22"/>
      <c r="F36" s="22"/>
      <c r="G36" s="23" t="s">
        <v>65</v>
      </c>
    </row>
    <row r="37" spans="2:7" ht="12.75">
      <c r="B37" s="1" t="s">
        <v>212</v>
      </c>
      <c r="D37" s="1" t="s">
        <v>68</v>
      </c>
      <c r="G37" s="1" t="s">
        <v>67</v>
      </c>
    </row>
    <row r="38" spans="2:7" ht="12.75">
      <c r="B38" s="1" t="s">
        <v>213</v>
      </c>
      <c r="D38" s="1" t="s">
        <v>70</v>
      </c>
      <c r="G38" s="1" t="s">
        <v>69</v>
      </c>
    </row>
    <row r="41" ht="12.75">
      <c r="A41" t="s">
        <v>210</v>
      </c>
    </row>
    <row r="42" ht="12.75">
      <c r="A42" s="126" t="s">
        <v>211</v>
      </c>
    </row>
  </sheetData>
  <hyperlinks>
    <hyperlink ref="A42" r:id="rId1" display="ken.ward@hp.com"/>
  </hyperlinks>
  <printOptions gridLines="1"/>
  <pageMargins left="0.25" right="0.25" top="0.25" bottom="0.25" header="0.5" footer="0.5"/>
  <pageSetup fitToHeight="1" fitToWidth="1" horizontalDpi="300" verticalDpi="300" orientation="landscape" scale="7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workbookViewId="0" topLeftCell="A1">
      <pane xSplit="4" ySplit="2" topLeftCell="E3" activePane="bottomRight" state="frozen"/>
      <selection pane="topLeft" activeCell="A29" sqref="A29"/>
      <selection pane="topRight" activeCell="A1" sqref="A1"/>
      <selection pane="bottomLeft" activeCell="A1" sqref="A1"/>
      <selection pane="bottomRight" activeCell="B33" sqref="B33"/>
    </sheetView>
  </sheetViews>
  <sheetFormatPr defaultColWidth="9.140625" defaultRowHeight="12.75"/>
  <cols>
    <col min="1" max="1" width="21.140625" style="0" customWidth="1"/>
    <col min="2" max="2" width="5.7109375" style="1" customWidth="1"/>
    <col min="3" max="4" width="6.7109375" style="1" customWidth="1"/>
    <col min="5" max="5" width="6.7109375" style="106" customWidth="1"/>
    <col min="6" max="6" width="6.7109375" style="3" customWidth="1"/>
    <col min="7" max="7" width="6.7109375" style="1" customWidth="1"/>
    <col min="8" max="9" width="6.7109375" style="0" customWidth="1"/>
    <col min="10" max="10" width="6.7109375" style="31" customWidth="1"/>
    <col min="11" max="11" width="6.7109375" style="1" customWidth="1"/>
    <col min="12" max="12" width="6.7109375" style="3" customWidth="1"/>
    <col min="13" max="13" width="6.7109375" style="2" customWidth="1"/>
    <col min="14" max="16" width="6.7109375" style="1" customWidth="1"/>
    <col min="17" max="17" width="19.8515625" style="0" customWidth="1"/>
    <col min="18" max="254" width="8.421875" style="0" bestFit="1" customWidth="1"/>
    <col min="255" max="16384" width="8.421875" style="0" customWidth="1"/>
  </cols>
  <sheetData>
    <row r="1" spans="1:17" ht="12" customHeight="1">
      <c r="A1" s="44" t="s">
        <v>0</v>
      </c>
      <c r="B1" s="45"/>
      <c r="C1" s="45" t="s">
        <v>71</v>
      </c>
      <c r="D1" s="103" t="s">
        <v>72</v>
      </c>
      <c r="E1" s="46" t="s">
        <v>2</v>
      </c>
      <c r="F1" s="45" t="s">
        <v>2</v>
      </c>
      <c r="G1" s="46" t="s">
        <v>2</v>
      </c>
      <c r="H1" s="45" t="s">
        <v>3</v>
      </c>
      <c r="I1" s="46" t="s">
        <v>3</v>
      </c>
      <c r="J1" s="47" t="s">
        <v>4</v>
      </c>
      <c r="K1" s="46" t="s">
        <v>5</v>
      </c>
      <c r="L1" s="45"/>
      <c r="M1" s="48" t="s">
        <v>6</v>
      </c>
      <c r="N1" s="46" t="s">
        <v>72</v>
      </c>
      <c r="O1" s="45" t="s">
        <v>71</v>
      </c>
      <c r="P1" s="45"/>
      <c r="Q1" s="44" t="s">
        <v>0</v>
      </c>
    </row>
    <row r="2" spans="1:17" ht="12" customHeight="1">
      <c r="A2" s="49" t="s">
        <v>73</v>
      </c>
      <c r="B2" s="50" t="s">
        <v>7</v>
      </c>
      <c r="C2" s="50" t="s">
        <v>74</v>
      </c>
      <c r="D2" s="104" t="s">
        <v>10</v>
      </c>
      <c r="E2" s="51" t="s">
        <v>160</v>
      </c>
      <c r="F2" s="50" t="s">
        <v>11</v>
      </c>
      <c r="G2" s="51" t="s">
        <v>75</v>
      </c>
      <c r="H2" s="50" t="s">
        <v>11</v>
      </c>
      <c r="I2" s="51" t="s">
        <v>75</v>
      </c>
      <c r="J2" s="52" t="s">
        <v>11</v>
      </c>
      <c r="K2" s="51" t="s">
        <v>75</v>
      </c>
      <c r="L2" s="50" t="s">
        <v>12</v>
      </c>
      <c r="M2" s="53" t="s">
        <v>75</v>
      </c>
      <c r="N2" s="51" t="s">
        <v>10</v>
      </c>
      <c r="O2" s="50" t="s">
        <v>74</v>
      </c>
      <c r="P2" s="50" t="s">
        <v>7</v>
      </c>
      <c r="Q2" s="49" t="s">
        <v>73</v>
      </c>
    </row>
    <row r="3" spans="1:17" ht="12" customHeight="1">
      <c r="A3" s="35" t="s">
        <v>13</v>
      </c>
      <c r="B3" s="36">
        <v>0</v>
      </c>
      <c r="C3" s="36">
        <f aca="true" t="shared" si="0" ref="C3:C10">B4-B3</f>
        <v>4.5</v>
      </c>
      <c r="D3" s="5">
        <v>2500</v>
      </c>
      <c r="E3" s="92" t="s">
        <v>98</v>
      </c>
      <c r="F3" s="38" t="s">
        <v>98</v>
      </c>
      <c r="G3" s="33">
        <f aca="true" t="shared" si="1" ref="G3:G9">F4-F3</f>
        <v>0.04166666666666666</v>
      </c>
      <c r="H3" s="38" t="s">
        <v>98</v>
      </c>
      <c r="I3" s="33">
        <f aca="true" t="shared" si="2" ref="I3:I16">H4-H3</f>
        <v>0.04513888888888887</v>
      </c>
      <c r="J3" s="38" t="s">
        <v>98</v>
      </c>
      <c r="K3" s="33">
        <f aca="true" t="shared" si="3" ref="K3:K16">J4-J3</f>
        <v>0.04861111111111113</v>
      </c>
      <c r="L3" s="38"/>
      <c r="M3" s="33">
        <v>0.0625</v>
      </c>
      <c r="N3" s="37">
        <v>2500</v>
      </c>
      <c r="O3" s="36">
        <v>4.5</v>
      </c>
      <c r="P3" s="36">
        <v>0</v>
      </c>
      <c r="Q3" s="35" t="s">
        <v>13</v>
      </c>
    </row>
    <row r="4" spans="1:17" ht="12" customHeight="1">
      <c r="A4" s="39" t="s">
        <v>15</v>
      </c>
      <c r="B4" s="36">
        <v>4.5</v>
      </c>
      <c r="C4" s="36">
        <f t="shared" si="0"/>
        <v>7</v>
      </c>
      <c r="D4" s="5">
        <v>-1700</v>
      </c>
      <c r="E4" s="107" t="s">
        <v>151</v>
      </c>
      <c r="F4" s="40" t="s">
        <v>151</v>
      </c>
      <c r="G4" s="33">
        <f t="shared" si="1"/>
        <v>0.052083333333333315</v>
      </c>
      <c r="H4" s="40" t="s">
        <v>76</v>
      </c>
      <c r="I4" s="33">
        <f t="shared" si="2"/>
        <v>0.05555555555555558</v>
      </c>
      <c r="J4" s="40" t="s">
        <v>77</v>
      </c>
      <c r="K4" s="33">
        <f t="shared" si="3"/>
        <v>0.059027777777777735</v>
      </c>
      <c r="L4" s="40"/>
      <c r="M4" s="33">
        <v>0.06944444444444443</v>
      </c>
      <c r="N4" s="37">
        <v>-2000</v>
      </c>
      <c r="O4" s="36">
        <v>7</v>
      </c>
      <c r="P4" s="36">
        <v>4.5</v>
      </c>
      <c r="Q4" s="39" t="s">
        <v>15</v>
      </c>
    </row>
    <row r="5" spans="1:17" ht="12" customHeight="1">
      <c r="A5" s="39" t="s">
        <v>16</v>
      </c>
      <c r="B5" s="36">
        <v>11.5</v>
      </c>
      <c r="C5" s="36">
        <f t="shared" si="0"/>
        <v>5.5</v>
      </c>
      <c r="D5" s="5">
        <v>200</v>
      </c>
      <c r="E5" s="107" t="s">
        <v>203</v>
      </c>
      <c r="F5" s="40" t="s">
        <v>203</v>
      </c>
      <c r="G5" s="33">
        <f t="shared" si="1"/>
        <v>0.048611111111111105</v>
      </c>
      <c r="H5" s="40" t="s">
        <v>209</v>
      </c>
      <c r="I5" s="33">
        <f t="shared" si="2"/>
        <v>0.052083333333333315</v>
      </c>
      <c r="J5" s="40" t="s">
        <v>103</v>
      </c>
      <c r="K5" s="33">
        <f t="shared" si="3"/>
        <v>0.055555555555555525</v>
      </c>
      <c r="L5" s="40"/>
      <c r="M5" s="33">
        <v>0.0763888888888889</v>
      </c>
      <c r="N5" s="37">
        <v>100</v>
      </c>
      <c r="O5" s="36">
        <v>5.5</v>
      </c>
      <c r="P5" s="36">
        <v>11.5</v>
      </c>
      <c r="Q5" s="39" t="s">
        <v>16</v>
      </c>
    </row>
    <row r="6" spans="1:17" ht="12" customHeight="1">
      <c r="A6" s="39" t="s">
        <v>17</v>
      </c>
      <c r="B6" s="36">
        <v>17</v>
      </c>
      <c r="C6" s="36">
        <f t="shared" si="0"/>
        <v>7.600000000000001</v>
      </c>
      <c r="D6" s="5">
        <v>-500</v>
      </c>
      <c r="E6" s="107" t="s">
        <v>104</v>
      </c>
      <c r="F6" s="40" t="s">
        <v>206</v>
      </c>
      <c r="G6" s="33">
        <f t="shared" si="1"/>
        <v>0.05555555555555558</v>
      </c>
      <c r="H6" s="40" t="s">
        <v>207</v>
      </c>
      <c r="I6" s="33">
        <f t="shared" si="2"/>
        <v>0.0625</v>
      </c>
      <c r="J6" s="40" t="s">
        <v>208</v>
      </c>
      <c r="K6" s="33">
        <f t="shared" si="3"/>
        <v>0.06944444444444453</v>
      </c>
      <c r="L6" s="40" t="s">
        <v>78</v>
      </c>
      <c r="M6" s="33">
        <v>0.08333333333333333</v>
      </c>
      <c r="N6" s="37">
        <v>-800</v>
      </c>
      <c r="O6" s="36">
        <v>7.6</v>
      </c>
      <c r="P6" s="36">
        <v>17</v>
      </c>
      <c r="Q6" s="39" t="s">
        <v>17</v>
      </c>
    </row>
    <row r="7" spans="1:17" ht="12" customHeight="1">
      <c r="A7" s="73" t="s">
        <v>19</v>
      </c>
      <c r="B7" s="74">
        <v>24.6</v>
      </c>
      <c r="C7" s="74">
        <f t="shared" si="0"/>
        <v>4</v>
      </c>
      <c r="D7" s="111">
        <v>300</v>
      </c>
      <c r="E7" s="91" t="s">
        <v>193</v>
      </c>
      <c r="F7" s="112" t="s">
        <v>173</v>
      </c>
      <c r="G7" s="113">
        <f t="shared" si="1"/>
        <v>0.034722222222222265</v>
      </c>
      <c r="H7" s="112" t="s">
        <v>178</v>
      </c>
      <c r="I7" s="113">
        <f t="shared" si="2"/>
        <v>0.038194444444444475</v>
      </c>
      <c r="J7" s="112" t="s">
        <v>107</v>
      </c>
      <c r="K7" s="113">
        <f t="shared" si="3"/>
        <v>0.04166666666666663</v>
      </c>
      <c r="L7" s="112" t="s">
        <v>143</v>
      </c>
      <c r="M7" s="114">
        <v>0.05902777777777778</v>
      </c>
      <c r="N7" s="75">
        <v>-1930</v>
      </c>
      <c r="O7" s="74">
        <v>4</v>
      </c>
      <c r="P7" s="74">
        <v>24.6</v>
      </c>
      <c r="Q7" s="73" t="s">
        <v>19</v>
      </c>
    </row>
    <row r="8" spans="1:17" s="76" customFormat="1" ht="12" customHeight="1">
      <c r="A8" s="73" t="s">
        <v>129</v>
      </c>
      <c r="B8" s="74">
        <v>28.6</v>
      </c>
      <c r="C8" s="36">
        <f t="shared" si="0"/>
        <v>5.100000000000001</v>
      </c>
      <c r="D8" s="5">
        <v>-1700</v>
      </c>
      <c r="E8" s="91" t="s">
        <v>179</v>
      </c>
      <c r="F8" s="82" t="s">
        <v>107</v>
      </c>
      <c r="G8" s="33">
        <f t="shared" si="1"/>
        <v>0.04513888888888884</v>
      </c>
      <c r="H8" s="83" t="s">
        <v>179</v>
      </c>
      <c r="I8" s="33">
        <f t="shared" si="2"/>
        <v>0.05208333333333337</v>
      </c>
      <c r="J8" s="83" t="s">
        <v>185</v>
      </c>
      <c r="K8" s="33">
        <f t="shared" si="3"/>
        <v>0.059027777777777735</v>
      </c>
      <c r="L8" s="83" t="s">
        <v>144</v>
      </c>
      <c r="M8" s="33">
        <v>0.052083333333333336</v>
      </c>
      <c r="N8" s="75"/>
      <c r="O8" s="36">
        <v>5.1</v>
      </c>
      <c r="P8" s="74">
        <v>28.6</v>
      </c>
      <c r="Q8" s="73" t="s">
        <v>129</v>
      </c>
    </row>
    <row r="9" spans="1:17" ht="12" customHeight="1">
      <c r="A9" s="39" t="s">
        <v>20</v>
      </c>
      <c r="B9" s="36">
        <v>33.7</v>
      </c>
      <c r="C9" s="36">
        <f t="shared" si="0"/>
        <v>4.299999999999997</v>
      </c>
      <c r="D9" s="5">
        <v>-200</v>
      </c>
      <c r="E9" s="91" t="s">
        <v>194</v>
      </c>
      <c r="F9" s="41" t="s">
        <v>130</v>
      </c>
      <c r="G9" s="81">
        <f t="shared" si="1"/>
        <v>0.038194444444444475</v>
      </c>
      <c r="H9" s="41" t="s">
        <v>180</v>
      </c>
      <c r="I9" s="81">
        <f t="shared" si="2"/>
        <v>0.04513888888888884</v>
      </c>
      <c r="J9" s="41" t="s">
        <v>186</v>
      </c>
      <c r="K9" s="81">
        <f t="shared" si="3"/>
        <v>0.05208333333333337</v>
      </c>
      <c r="L9" s="41" t="s">
        <v>79</v>
      </c>
      <c r="M9" s="33">
        <v>0.04861111111111111</v>
      </c>
      <c r="N9" s="37">
        <v>200</v>
      </c>
      <c r="O9" s="36">
        <v>4.3</v>
      </c>
      <c r="P9" s="36">
        <v>33.7</v>
      </c>
      <c r="Q9" s="39" t="s">
        <v>20</v>
      </c>
    </row>
    <row r="10" spans="1:17" ht="12" customHeight="1">
      <c r="A10" s="39" t="s">
        <v>21</v>
      </c>
      <c r="B10" s="36">
        <v>38</v>
      </c>
      <c r="C10" s="36">
        <f t="shared" si="0"/>
        <v>5.299999999999997</v>
      </c>
      <c r="D10" s="5">
        <v>-500</v>
      </c>
      <c r="E10" s="108" t="s">
        <v>186</v>
      </c>
      <c r="F10" s="40" t="s">
        <v>174</v>
      </c>
      <c r="G10" s="33">
        <f aca="true" t="shared" si="4" ref="G10:G16">F11-F10</f>
        <v>0.04513888888888884</v>
      </c>
      <c r="H10" s="40" t="s">
        <v>144</v>
      </c>
      <c r="I10" s="33">
        <f t="shared" si="2"/>
        <v>0.05208333333333326</v>
      </c>
      <c r="J10" s="40" t="s">
        <v>164</v>
      </c>
      <c r="K10" s="33">
        <f t="shared" si="3"/>
        <v>0.05902777777777779</v>
      </c>
      <c r="L10" s="40" t="s">
        <v>80</v>
      </c>
      <c r="M10" s="33">
        <v>0.05902777777777778</v>
      </c>
      <c r="N10" s="37">
        <v>-500</v>
      </c>
      <c r="O10" s="36">
        <v>5.3</v>
      </c>
      <c r="P10" s="36">
        <v>38</v>
      </c>
      <c r="Q10" s="39" t="s">
        <v>21</v>
      </c>
    </row>
    <row r="11" spans="1:17" ht="12" customHeight="1">
      <c r="A11" s="39" t="s">
        <v>22</v>
      </c>
      <c r="B11" s="36">
        <v>43.3</v>
      </c>
      <c r="C11" s="36">
        <f>B13-B11</f>
        <v>4.5</v>
      </c>
      <c r="D11" s="5">
        <v>-1700</v>
      </c>
      <c r="E11" s="101" t="s">
        <v>153</v>
      </c>
      <c r="F11" s="40" t="s">
        <v>163</v>
      </c>
      <c r="G11" s="33">
        <f t="shared" si="4"/>
        <v>0.02083333333333337</v>
      </c>
      <c r="H11" s="40" t="s">
        <v>79</v>
      </c>
      <c r="I11" s="33">
        <f t="shared" si="2"/>
        <v>0.02430555555555558</v>
      </c>
      <c r="J11" s="40" t="s">
        <v>166</v>
      </c>
      <c r="K11" s="33">
        <f t="shared" si="3"/>
        <v>0.02777777777777768</v>
      </c>
      <c r="L11" s="40" t="s">
        <v>81</v>
      </c>
      <c r="M11" s="33">
        <v>0.03125</v>
      </c>
      <c r="N11" s="37">
        <v>-1700</v>
      </c>
      <c r="O11" s="36">
        <v>4.5</v>
      </c>
      <c r="P11" s="36">
        <v>43.3</v>
      </c>
      <c r="Q11" s="39" t="s">
        <v>22</v>
      </c>
    </row>
    <row r="12" spans="1:17" ht="12" customHeight="1">
      <c r="A12" s="39" t="s">
        <v>82</v>
      </c>
      <c r="B12" s="36">
        <v>46.1</v>
      </c>
      <c r="C12" s="42">
        <f>B13-B12</f>
        <v>1.6999999999999957</v>
      </c>
      <c r="D12" s="5">
        <v>1600</v>
      </c>
      <c r="E12" s="109" t="s">
        <v>202</v>
      </c>
      <c r="F12" s="40" t="s">
        <v>175</v>
      </c>
      <c r="G12" s="33">
        <f t="shared" si="4"/>
        <v>0.02430555555555558</v>
      </c>
      <c r="H12" s="40" t="s">
        <v>181</v>
      </c>
      <c r="I12" s="33">
        <f t="shared" si="2"/>
        <v>0.02777777777777779</v>
      </c>
      <c r="J12" s="40" t="s">
        <v>187</v>
      </c>
      <c r="K12" s="33">
        <f t="shared" si="3"/>
        <v>0.03125</v>
      </c>
      <c r="L12" s="40"/>
      <c r="M12" s="33">
        <v>0.03125</v>
      </c>
      <c r="N12" s="37">
        <v>1570</v>
      </c>
      <c r="O12" s="42">
        <v>1.7</v>
      </c>
      <c r="P12" s="36">
        <v>46.1</v>
      </c>
      <c r="Q12" s="39" t="s">
        <v>83</v>
      </c>
    </row>
    <row r="13" spans="1:17" ht="12" customHeight="1">
      <c r="A13" s="73" t="s">
        <v>25</v>
      </c>
      <c r="B13" s="74">
        <v>47.8</v>
      </c>
      <c r="C13" s="74">
        <f>B14-B13</f>
        <v>5.100000000000001</v>
      </c>
      <c r="D13" s="111">
        <v>-2600</v>
      </c>
      <c r="E13" s="110" t="s">
        <v>195</v>
      </c>
      <c r="F13" s="115" t="s">
        <v>176</v>
      </c>
      <c r="G13" s="114">
        <f t="shared" si="4"/>
        <v>0.05555555555555547</v>
      </c>
      <c r="H13" s="115" t="s">
        <v>182</v>
      </c>
      <c r="I13" s="114">
        <f t="shared" si="2"/>
        <v>0.06250000000000011</v>
      </c>
      <c r="J13" s="115" t="s">
        <v>188</v>
      </c>
      <c r="K13" s="114">
        <f t="shared" si="3"/>
        <v>0.06944444444444453</v>
      </c>
      <c r="L13" s="115" t="s">
        <v>85</v>
      </c>
      <c r="M13" s="114">
        <v>0.05902777777777778</v>
      </c>
      <c r="N13" s="75">
        <v>-1400</v>
      </c>
      <c r="O13" s="74">
        <v>5.1</v>
      </c>
      <c r="P13" s="74">
        <v>47.8</v>
      </c>
      <c r="Q13" s="73" t="s">
        <v>25</v>
      </c>
    </row>
    <row r="14" spans="1:17" ht="12" customHeight="1">
      <c r="A14" s="73" t="s">
        <v>27</v>
      </c>
      <c r="B14" s="74">
        <v>52.9</v>
      </c>
      <c r="C14" s="74">
        <f>B15-B14</f>
        <v>2.8000000000000043</v>
      </c>
      <c r="D14" s="111">
        <v>1700</v>
      </c>
      <c r="E14" s="110" t="s">
        <v>154</v>
      </c>
      <c r="F14" s="115" t="s">
        <v>84</v>
      </c>
      <c r="G14" s="114">
        <f t="shared" si="4"/>
        <v>0.03819444444444453</v>
      </c>
      <c r="H14" s="115" t="s">
        <v>141</v>
      </c>
      <c r="I14" s="114">
        <f t="shared" si="2"/>
        <v>0.04166666666666663</v>
      </c>
      <c r="J14" s="115" t="s">
        <v>85</v>
      </c>
      <c r="K14" s="114">
        <f t="shared" si="3"/>
        <v>0.04513888888888884</v>
      </c>
      <c r="L14" s="115"/>
      <c r="M14" s="114">
        <v>0.05555555555555555</v>
      </c>
      <c r="N14" s="75">
        <v>1830</v>
      </c>
      <c r="O14" s="74">
        <v>2.8</v>
      </c>
      <c r="P14" s="74">
        <v>52.9</v>
      </c>
      <c r="Q14" s="73" t="s">
        <v>27</v>
      </c>
    </row>
    <row r="15" spans="1:17" ht="12" customHeight="1">
      <c r="A15" s="73" t="s">
        <v>28</v>
      </c>
      <c r="B15" s="74">
        <v>55.7</v>
      </c>
      <c r="C15" s="74">
        <f>B16-B15</f>
        <v>4.899999999999999</v>
      </c>
      <c r="D15" s="111">
        <v>-500</v>
      </c>
      <c r="E15" s="110" t="s">
        <v>155</v>
      </c>
      <c r="F15" s="115" t="s">
        <v>131</v>
      </c>
      <c r="G15" s="114">
        <f t="shared" si="4"/>
        <v>0.04861111111111116</v>
      </c>
      <c r="H15" s="115" t="s">
        <v>137</v>
      </c>
      <c r="I15" s="114">
        <f t="shared" si="2"/>
        <v>0.05555555555555547</v>
      </c>
      <c r="J15" s="115" t="s">
        <v>138</v>
      </c>
      <c r="K15" s="114">
        <f t="shared" si="3"/>
        <v>0.0625</v>
      </c>
      <c r="L15" s="115" t="s">
        <v>86</v>
      </c>
      <c r="M15" s="114">
        <v>0.07291666666666667</v>
      </c>
      <c r="N15" s="75">
        <v>-530</v>
      </c>
      <c r="O15" s="74">
        <v>4.9</v>
      </c>
      <c r="P15" s="74">
        <v>55.7</v>
      </c>
      <c r="Q15" s="73" t="s">
        <v>28</v>
      </c>
    </row>
    <row r="16" spans="1:17" ht="12" customHeight="1">
      <c r="A16" s="73" t="s">
        <v>30</v>
      </c>
      <c r="B16" s="74">
        <v>60.6</v>
      </c>
      <c r="C16" s="74">
        <f>B17-B16</f>
        <v>1.3999999999999986</v>
      </c>
      <c r="D16" s="111">
        <v>200</v>
      </c>
      <c r="E16" s="110" t="s">
        <v>196</v>
      </c>
      <c r="F16" s="115" t="s">
        <v>87</v>
      </c>
      <c r="G16" s="114">
        <f t="shared" si="4"/>
        <v>0.01388888888888884</v>
      </c>
      <c r="H16" s="115" t="s">
        <v>167</v>
      </c>
      <c r="I16" s="114">
        <f t="shared" si="2"/>
        <v>0.01736111111111116</v>
      </c>
      <c r="J16" s="115" t="s">
        <v>139</v>
      </c>
      <c r="K16" s="114">
        <f t="shared" si="3"/>
        <v>0.02083333333333337</v>
      </c>
      <c r="L16" s="115"/>
      <c r="M16" s="114">
        <v>0.020833333333333332</v>
      </c>
      <c r="N16" s="75">
        <v>225</v>
      </c>
      <c r="O16" s="74">
        <v>1.4</v>
      </c>
      <c r="P16" s="74">
        <v>60.6</v>
      </c>
      <c r="Q16" s="73" t="s">
        <v>30</v>
      </c>
    </row>
    <row r="17" spans="1:17" ht="12" customHeight="1">
      <c r="A17" s="73" t="s">
        <v>31</v>
      </c>
      <c r="B17" s="74">
        <v>62</v>
      </c>
      <c r="C17" s="74">
        <f>B21-B17</f>
        <v>3.700000000000003</v>
      </c>
      <c r="D17" s="111">
        <v>-1400</v>
      </c>
      <c r="E17" s="110" t="s">
        <v>156</v>
      </c>
      <c r="F17" s="116" t="s">
        <v>88</v>
      </c>
      <c r="G17" s="114">
        <f>F21-F17</f>
        <v>0.03819444444444442</v>
      </c>
      <c r="H17" s="116" t="s">
        <v>168</v>
      </c>
      <c r="I17" s="114">
        <f>H21-H17</f>
        <v>0.04513888888888884</v>
      </c>
      <c r="J17" s="116" t="s">
        <v>169</v>
      </c>
      <c r="K17" s="114">
        <f>J21-J17</f>
        <v>0.05208333333333326</v>
      </c>
      <c r="L17" s="116" t="s">
        <v>89</v>
      </c>
      <c r="M17" s="114">
        <v>0.04861111111111111</v>
      </c>
      <c r="N17" s="75">
        <v>-825</v>
      </c>
      <c r="O17" s="74">
        <v>3.7</v>
      </c>
      <c r="P17" s="74">
        <v>62</v>
      </c>
      <c r="Q17" s="73" t="s">
        <v>31</v>
      </c>
    </row>
    <row r="18" spans="1:17" ht="12" customHeight="1">
      <c r="A18" s="44" t="s">
        <v>0</v>
      </c>
      <c r="B18" s="45"/>
      <c r="C18" s="45" t="s">
        <v>71</v>
      </c>
      <c r="D18" s="103" t="s">
        <v>72</v>
      </c>
      <c r="E18" s="46" t="s">
        <v>2</v>
      </c>
      <c r="F18" s="45" t="s">
        <v>2</v>
      </c>
      <c r="G18" s="46" t="s">
        <v>2</v>
      </c>
      <c r="H18" s="47" t="s">
        <v>90</v>
      </c>
      <c r="I18" s="46" t="s">
        <v>3</v>
      </c>
      <c r="J18" s="47" t="s">
        <v>4</v>
      </c>
      <c r="K18" s="46" t="s">
        <v>5</v>
      </c>
      <c r="L18" s="45"/>
      <c r="M18" s="48" t="s">
        <v>6</v>
      </c>
      <c r="N18" s="46" t="s">
        <v>72</v>
      </c>
      <c r="O18" s="45" t="s">
        <v>71</v>
      </c>
      <c r="P18" s="45"/>
      <c r="Q18" s="44" t="s">
        <v>0</v>
      </c>
    </row>
    <row r="19" spans="1:17" ht="12" customHeight="1">
      <c r="A19" s="49" t="s">
        <v>73</v>
      </c>
      <c r="B19" s="50" t="s">
        <v>7</v>
      </c>
      <c r="C19" s="50" t="s">
        <v>74</v>
      </c>
      <c r="D19" s="104" t="s">
        <v>10</v>
      </c>
      <c r="E19" s="51" t="s">
        <v>160</v>
      </c>
      <c r="F19" s="50" t="s">
        <v>11</v>
      </c>
      <c r="G19" s="51" t="s">
        <v>75</v>
      </c>
      <c r="H19" s="52" t="s">
        <v>11</v>
      </c>
      <c r="I19" s="51" t="s">
        <v>75</v>
      </c>
      <c r="J19" s="52" t="s">
        <v>11</v>
      </c>
      <c r="K19" s="51" t="s">
        <v>75</v>
      </c>
      <c r="L19" s="50" t="s">
        <v>12</v>
      </c>
      <c r="M19" s="53" t="s">
        <v>75</v>
      </c>
      <c r="N19" s="51" t="s">
        <v>10</v>
      </c>
      <c r="O19" s="50" t="s">
        <v>74</v>
      </c>
      <c r="P19" s="50" t="s">
        <v>7</v>
      </c>
      <c r="Q19" s="49" t="s">
        <v>73</v>
      </c>
    </row>
    <row r="20" spans="1:17" ht="12" customHeight="1">
      <c r="A20" s="73" t="s">
        <v>31</v>
      </c>
      <c r="B20" s="74">
        <v>62</v>
      </c>
      <c r="C20" s="74">
        <v>3.7</v>
      </c>
      <c r="D20" s="111">
        <v>-1400</v>
      </c>
      <c r="E20" s="110" t="s">
        <v>156</v>
      </c>
      <c r="F20" s="116" t="s">
        <v>88</v>
      </c>
      <c r="G20" s="114">
        <f>F21-F20</f>
        <v>0.03819444444444442</v>
      </c>
      <c r="H20" s="116" t="s">
        <v>168</v>
      </c>
      <c r="I20" s="114">
        <f>H21-H20</f>
        <v>0.04513888888888884</v>
      </c>
      <c r="J20" s="116" t="s">
        <v>169</v>
      </c>
      <c r="K20" s="114">
        <f>J21-J20</f>
        <v>0.05208333333333326</v>
      </c>
      <c r="L20" s="116" t="s">
        <v>89</v>
      </c>
      <c r="M20" s="114">
        <v>0.04861111111111111</v>
      </c>
      <c r="N20" s="75">
        <v>-825</v>
      </c>
      <c r="O20" s="74">
        <v>3.7</v>
      </c>
      <c r="P20" s="74">
        <v>62</v>
      </c>
      <c r="Q20" s="73" t="s">
        <v>31</v>
      </c>
    </row>
    <row r="21" spans="1:17" ht="12" customHeight="1">
      <c r="A21" s="73" t="s">
        <v>91</v>
      </c>
      <c r="B21" s="74">
        <v>65.7</v>
      </c>
      <c r="C21" s="74">
        <f aca="true" t="shared" si="5" ref="C21:C30">B22-B21</f>
        <v>5</v>
      </c>
      <c r="D21" s="111">
        <v>-100</v>
      </c>
      <c r="E21" s="110" t="s">
        <v>138</v>
      </c>
      <c r="F21" s="117" t="s">
        <v>177</v>
      </c>
      <c r="G21" s="114">
        <f>F22-F21</f>
        <v>0.05208333333333337</v>
      </c>
      <c r="H21" s="117" t="s">
        <v>133</v>
      </c>
      <c r="I21" s="114">
        <f>H22-H21</f>
        <v>0.0590277777777779</v>
      </c>
      <c r="J21" s="117" t="s">
        <v>189</v>
      </c>
      <c r="K21" s="114">
        <v>0.06597222222222222</v>
      </c>
      <c r="L21" s="117"/>
      <c r="M21" s="114">
        <v>0.05555555555555555</v>
      </c>
      <c r="N21" s="75">
        <v>-1200</v>
      </c>
      <c r="O21" s="74">
        <v>5</v>
      </c>
      <c r="P21" s="74">
        <v>65.7</v>
      </c>
      <c r="Q21" s="73" t="s">
        <v>91</v>
      </c>
    </row>
    <row r="22" spans="1:17" ht="12" customHeight="1">
      <c r="A22" s="73" t="s">
        <v>93</v>
      </c>
      <c r="B22" s="74">
        <v>70.7</v>
      </c>
      <c r="C22" s="74">
        <f t="shared" si="5"/>
        <v>2.299999999999997</v>
      </c>
      <c r="D22" s="111">
        <v>-500</v>
      </c>
      <c r="E22" s="110" t="s">
        <v>197</v>
      </c>
      <c r="F22" s="118" t="s">
        <v>132</v>
      </c>
      <c r="G22" s="114">
        <f>F23-F22</f>
        <v>0.02430555555555547</v>
      </c>
      <c r="H22" s="118" t="s">
        <v>134</v>
      </c>
      <c r="I22" s="114">
        <f>H23-H22</f>
        <v>0.02777777777777768</v>
      </c>
      <c r="J22" s="118" t="s">
        <v>190</v>
      </c>
      <c r="K22" s="114">
        <f aca="true" t="shared" si="6" ref="K22:K30">J23-J22</f>
        <v>0.03125000000000001</v>
      </c>
      <c r="L22" s="118" t="s">
        <v>94</v>
      </c>
      <c r="M22" s="114">
        <v>0.04166666666666674</v>
      </c>
      <c r="N22" s="75">
        <v>-400</v>
      </c>
      <c r="O22" s="74">
        <v>2.3</v>
      </c>
      <c r="P22" s="74">
        <v>70.7</v>
      </c>
      <c r="Q22" s="73" t="s">
        <v>93</v>
      </c>
    </row>
    <row r="23" spans="1:17" ht="12" customHeight="1">
      <c r="A23" s="73" t="s">
        <v>95</v>
      </c>
      <c r="B23" s="74">
        <v>73</v>
      </c>
      <c r="C23" s="74">
        <f t="shared" si="5"/>
        <v>5</v>
      </c>
      <c r="D23" s="111">
        <v>-500</v>
      </c>
      <c r="E23" s="110" t="s">
        <v>198</v>
      </c>
      <c r="F23" s="117" t="s">
        <v>133</v>
      </c>
      <c r="G23" s="114">
        <f>F24-F23</f>
        <v>0.0590277777777779</v>
      </c>
      <c r="H23" s="117" t="s">
        <v>92</v>
      </c>
      <c r="I23" s="114">
        <v>0.06597222222222222</v>
      </c>
      <c r="J23" s="117" t="s">
        <v>191</v>
      </c>
      <c r="K23" s="114">
        <f t="shared" si="6"/>
        <v>0.07291666666666666</v>
      </c>
      <c r="L23" s="117" t="s">
        <v>96</v>
      </c>
      <c r="M23" s="114">
        <v>0.07291666666666663</v>
      </c>
      <c r="N23" s="75">
        <v>-55</v>
      </c>
      <c r="O23" s="74">
        <v>5</v>
      </c>
      <c r="P23" s="74">
        <v>73</v>
      </c>
      <c r="Q23" s="73" t="s">
        <v>95</v>
      </c>
    </row>
    <row r="24" spans="1:17" ht="12" customHeight="1">
      <c r="A24" s="73" t="s">
        <v>97</v>
      </c>
      <c r="B24" s="74">
        <v>78</v>
      </c>
      <c r="C24" s="74">
        <f t="shared" si="5"/>
        <v>1.7999999999999972</v>
      </c>
      <c r="D24" s="111">
        <v>750</v>
      </c>
      <c r="E24" s="110" t="s">
        <v>157</v>
      </c>
      <c r="F24" s="115" t="s">
        <v>134</v>
      </c>
      <c r="G24" s="114">
        <f>F25-F24</f>
        <v>0.02777777777777768</v>
      </c>
      <c r="H24" s="115" t="s">
        <v>135</v>
      </c>
      <c r="I24" s="114">
        <f aca="true" t="shared" si="7" ref="I24:I30">H25-H24</f>
        <v>0.03472222222222223</v>
      </c>
      <c r="J24" s="115" t="s">
        <v>192</v>
      </c>
      <c r="K24" s="114">
        <f t="shared" si="6"/>
        <v>0.041666666666666685</v>
      </c>
      <c r="L24" s="115" t="s">
        <v>98</v>
      </c>
      <c r="M24" s="114">
        <v>0.027777777777777776</v>
      </c>
      <c r="N24" s="75">
        <v>1055</v>
      </c>
      <c r="O24" s="74">
        <v>1.8</v>
      </c>
      <c r="P24" s="74">
        <v>78</v>
      </c>
      <c r="Q24" s="73" t="s">
        <v>97</v>
      </c>
    </row>
    <row r="25" spans="1:17" ht="12" customHeight="1">
      <c r="A25" s="73" t="s">
        <v>99</v>
      </c>
      <c r="B25" s="36">
        <v>79.8</v>
      </c>
      <c r="C25" s="36">
        <f t="shared" si="5"/>
        <v>5.400000000000006</v>
      </c>
      <c r="D25" s="5">
        <v>0</v>
      </c>
      <c r="E25" s="71" t="s">
        <v>158</v>
      </c>
      <c r="F25" s="40" t="s">
        <v>92</v>
      </c>
      <c r="G25" s="33">
        <v>0.06944444444444443</v>
      </c>
      <c r="H25" s="40" t="s">
        <v>183</v>
      </c>
      <c r="I25" s="33">
        <f t="shared" si="7"/>
        <v>0.07638888888888888</v>
      </c>
      <c r="J25" s="40" t="s">
        <v>159</v>
      </c>
      <c r="K25" s="33">
        <f t="shared" si="6"/>
        <v>0.08333333333333334</v>
      </c>
      <c r="L25" s="40" t="s">
        <v>100</v>
      </c>
      <c r="M25" s="71">
        <v>0.05555555555555555</v>
      </c>
      <c r="N25" s="37">
        <v>100</v>
      </c>
      <c r="O25" s="36">
        <v>5.400000000000006</v>
      </c>
      <c r="P25" s="36">
        <v>79.8</v>
      </c>
      <c r="Q25" s="39" t="s">
        <v>99</v>
      </c>
    </row>
    <row r="26" spans="1:17" ht="12" customHeight="1">
      <c r="A26" s="73" t="s">
        <v>40</v>
      </c>
      <c r="B26" s="36">
        <v>85.2</v>
      </c>
      <c r="C26" s="36">
        <f t="shared" si="5"/>
        <v>4.700000000000003</v>
      </c>
      <c r="D26" s="5">
        <v>-250</v>
      </c>
      <c r="E26" s="110" t="s">
        <v>199</v>
      </c>
      <c r="F26" s="72" t="s">
        <v>142</v>
      </c>
      <c r="G26" s="33">
        <f>F27-F26</f>
        <v>0.05555555555555556</v>
      </c>
      <c r="H26" s="72" t="s">
        <v>184</v>
      </c>
      <c r="I26" s="33">
        <f t="shared" si="7"/>
        <v>0.05902777777777779</v>
      </c>
      <c r="J26" s="72" t="s">
        <v>77</v>
      </c>
      <c r="K26" s="33">
        <f t="shared" si="6"/>
        <v>0.06597222222222221</v>
      </c>
      <c r="L26" s="40" t="s">
        <v>101</v>
      </c>
      <c r="M26" s="33">
        <v>0.0625</v>
      </c>
      <c r="N26" s="37">
        <v>-800</v>
      </c>
      <c r="O26" s="36">
        <v>4.7</v>
      </c>
      <c r="P26" s="36">
        <v>85.2</v>
      </c>
      <c r="Q26" s="39" t="s">
        <v>40</v>
      </c>
    </row>
    <row r="27" spans="1:17" ht="12" customHeight="1">
      <c r="A27" s="39" t="s">
        <v>42</v>
      </c>
      <c r="B27" s="36">
        <v>89.9</v>
      </c>
      <c r="C27" s="36">
        <f t="shared" si="5"/>
        <v>3.5999999999999943</v>
      </c>
      <c r="D27" s="5">
        <v>100</v>
      </c>
      <c r="E27" s="110" t="s">
        <v>200</v>
      </c>
      <c r="F27" s="72" t="s">
        <v>150</v>
      </c>
      <c r="G27" s="33">
        <f>F28-F27</f>
        <v>0.038194444444444434</v>
      </c>
      <c r="H27" s="72" t="s">
        <v>98</v>
      </c>
      <c r="I27" s="33">
        <f t="shared" si="7"/>
        <v>0.04166666666666666</v>
      </c>
      <c r="J27" s="72" t="s">
        <v>152</v>
      </c>
      <c r="K27" s="33">
        <f t="shared" si="6"/>
        <v>0.045138888888888895</v>
      </c>
      <c r="L27" s="40" t="s">
        <v>104</v>
      </c>
      <c r="M27" s="71">
        <v>0.03125</v>
      </c>
      <c r="N27" s="37">
        <v>200</v>
      </c>
      <c r="O27" s="36">
        <v>3.5999999999999943</v>
      </c>
      <c r="P27" s="36">
        <v>89.9</v>
      </c>
      <c r="Q27" s="39" t="s">
        <v>42</v>
      </c>
    </row>
    <row r="28" spans="1:17" ht="12" customHeight="1">
      <c r="A28" s="73" t="s">
        <v>44</v>
      </c>
      <c r="B28" s="74">
        <v>93.5</v>
      </c>
      <c r="C28" s="74">
        <f t="shared" si="5"/>
        <v>3.299999999999997</v>
      </c>
      <c r="D28" s="111">
        <v>-700</v>
      </c>
      <c r="E28" s="110" t="s">
        <v>201</v>
      </c>
      <c r="F28" s="119" t="s">
        <v>96</v>
      </c>
      <c r="G28" s="114">
        <f>F29-F28</f>
        <v>0.03472222222222221</v>
      </c>
      <c r="H28" s="119" t="s">
        <v>151</v>
      </c>
      <c r="I28" s="114">
        <f t="shared" si="7"/>
        <v>0.038194444444444475</v>
      </c>
      <c r="J28" s="119" t="s">
        <v>165</v>
      </c>
      <c r="K28" s="114">
        <f t="shared" si="6"/>
        <v>0.041666666666666685</v>
      </c>
      <c r="L28" s="115" t="s">
        <v>105</v>
      </c>
      <c r="M28" s="114">
        <v>0.04861111111111111</v>
      </c>
      <c r="N28" s="75">
        <v>-720</v>
      </c>
      <c r="O28" s="74">
        <v>3.3</v>
      </c>
      <c r="P28" s="74">
        <v>93.5</v>
      </c>
      <c r="Q28" s="73" t="s">
        <v>44</v>
      </c>
    </row>
    <row r="29" spans="1:17" ht="12" customHeight="1">
      <c r="A29" s="39" t="s">
        <v>46</v>
      </c>
      <c r="B29" s="36">
        <v>96.8</v>
      </c>
      <c r="C29" s="36">
        <f t="shared" si="5"/>
        <v>2.1000000000000085</v>
      </c>
      <c r="D29" s="5">
        <v>600</v>
      </c>
      <c r="E29" s="14" t="s">
        <v>159</v>
      </c>
      <c r="F29" s="72" t="s">
        <v>136</v>
      </c>
      <c r="G29" s="33">
        <f>F30-F29</f>
        <v>0.02430555555555558</v>
      </c>
      <c r="H29" s="72" t="s">
        <v>140</v>
      </c>
      <c r="I29" s="33">
        <f t="shared" si="7"/>
        <v>0.027777777777777735</v>
      </c>
      <c r="J29" s="72" t="s">
        <v>162</v>
      </c>
      <c r="K29" s="33">
        <f t="shared" si="6"/>
        <v>0.03125</v>
      </c>
      <c r="L29" s="40" t="s">
        <v>106</v>
      </c>
      <c r="M29" s="71">
        <v>0.013888888888888888</v>
      </c>
      <c r="N29" s="37">
        <v>670</v>
      </c>
      <c r="O29" s="36">
        <v>2.1000000000000085</v>
      </c>
      <c r="P29" s="36">
        <v>96.8</v>
      </c>
      <c r="Q29" s="39" t="s">
        <v>46</v>
      </c>
    </row>
    <row r="30" spans="1:17" ht="12" customHeight="1">
      <c r="A30" s="39" t="s">
        <v>47</v>
      </c>
      <c r="B30" s="36">
        <v>98.9</v>
      </c>
      <c r="C30" s="36">
        <f t="shared" si="5"/>
        <v>1.2999999999999972</v>
      </c>
      <c r="D30" s="5">
        <v>100</v>
      </c>
      <c r="E30" s="14" t="s">
        <v>102</v>
      </c>
      <c r="F30" s="84" t="s">
        <v>102</v>
      </c>
      <c r="G30" s="33">
        <f>F31-F30</f>
        <v>0.013888888888888895</v>
      </c>
      <c r="H30" s="72" t="s">
        <v>103</v>
      </c>
      <c r="I30" s="33">
        <f t="shared" si="7"/>
        <v>0.017361111111111105</v>
      </c>
      <c r="J30" s="87" t="s">
        <v>107</v>
      </c>
      <c r="K30" s="33">
        <f t="shared" si="6"/>
        <v>0.01736111111111105</v>
      </c>
      <c r="L30" s="40"/>
      <c r="M30" s="71">
        <v>0.010416666666666666</v>
      </c>
      <c r="N30" s="37">
        <v>30</v>
      </c>
      <c r="O30" s="36">
        <v>1.3</v>
      </c>
      <c r="P30" s="36">
        <v>98.9</v>
      </c>
      <c r="Q30" s="39" t="s">
        <v>47</v>
      </c>
    </row>
    <row r="31" spans="1:17" ht="12" customHeight="1">
      <c r="A31" s="39" t="s">
        <v>49</v>
      </c>
      <c r="B31" s="36">
        <v>100.2</v>
      </c>
      <c r="C31" s="37"/>
      <c r="D31" s="105"/>
      <c r="E31" s="95" t="s">
        <v>98</v>
      </c>
      <c r="F31" s="85" t="s">
        <v>98</v>
      </c>
      <c r="G31" s="77"/>
      <c r="H31" s="86" t="s">
        <v>108</v>
      </c>
      <c r="I31" s="77"/>
      <c r="J31" s="88" t="s">
        <v>109</v>
      </c>
      <c r="K31" s="77"/>
      <c r="L31" s="38" t="s">
        <v>109</v>
      </c>
      <c r="M31" s="77"/>
      <c r="N31" s="37"/>
      <c r="O31" s="37"/>
      <c r="P31" s="36">
        <v>100.2</v>
      </c>
      <c r="Q31" s="39" t="s">
        <v>49</v>
      </c>
    </row>
    <row r="32" spans="1:17" ht="12" customHeight="1">
      <c r="A32" s="34"/>
      <c r="B32" s="3"/>
      <c r="C32" s="3"/>
      <c r="D32" s="3"/>
      <c r="F32" s="34"/>
      <c r="G32" s="43"/>
      <c r="H32" s="34"/>
      <c r="I32" s="43"/>
      <c r="J32" s="34"/>
      <c r="K32" s="43"/>
      <c r="L32" s="34"/>
      <c r="M32" s="71"/>
      <c r="N32" s="78" t="s">
        <v>146</v>
      </c>
      <c r="O32" s="3"/>
      <c r="P32" s="3"/>
      <c r="Q32" s="34"/>
    </row>
    <row r="33" spans="1:16" ht="12" customHeight="1">
      <c r="A33" s="27"/>
      <c r="B33" s="28"/>
      <c r="C33" s="28"/>
      <c r="H33" s="27"/>
      <c r="I33" s="27"/>
      <c r="J33" s="29"/>
      <c r="K33" s="28"/>
      <c r="L33" s="28"/>
      <c r="M33" s="30"/>
      <c r="O33" s="28"/>
      <c r="P33" s="28"/>
    </row>
    <row r="34" ht="12" customHeight="1"/>
  </sheetData>
  <printOptions gridLines="1"/>
  <pageMargins left="0.75" right="0.75" top="1" bottom="1" header="0.5" footer="0.5"/>
  <pageSetup fitToHeight="1" fitToWidth="1" horizontalDpi="300" verticalDpi="3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ken.ward@hp.com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Western States Pacing Charts - Little Bald Course</dc:title>
  <dc:subject/>
  <dc:creator>Ken Ward</dc:creator>
  <cp:keywords/>
  <dc:description/>
  <cp:lastModifiedBy>Ken Ward</cp:lastModifiedBy>
  <cp:lastPrinted>2004-12-16T18:52:24Z</cp:lastPrinted>
  <dcterms:created xsi:type="dcterms:W3CDTF">2001-06-06T20:37:46Z</dcterms:created>
  <dcterms:modified xsi:type="dcterms:W3CDTF">2005-05-26T18:58:22Z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-1211636123</vt:i4>
  </property>
  <property fmtid="{D5CDD505-2E9C-101B-9397-08002B2CF9AE}" pid="3" name="_EmailSubject">
    <vt:lpwstr>Updated WS100 Pacing Chart</vt:lpwstr>
  </property>
  <property fmtid="{D5CDD505-2E9C-101B-9397-08002B2CF9AE}" pid="4" name="_AuthorEmail">
    <vt:lpwstr>ken.ward@hp.com</vt:lpwstr>
  </property>
  <property fmtid="{D5CDD505-2E9C-101B-9397-08002B2CF9AE}" pid="5" name="_AuthorEmailDisplayName">
    <vt:lpwstr>Ward, Kenneth (Ken Ward - Corvallis)</vt:lpwstr>
  </property>
</Properties>
</file>